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/>
  <xr:revisionPtr revIDLastSave="0" documentId="8_{1F468482-704A-40CE-9DC5-A919899AE8D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Fræðsluáætlun" sheetId="5" r:id="rId1"/>
    <sheet name="Fjárhagsáætlun" sheetId="1" r:id="rId2"/>
    <sheet name="Styrkir" sheetId="2" r:id="rId3"/>
    <sheet name="Samtals" sheetId="3" r:id="rId4"/>
  </sheets>
  <definedNames>
    <definedName name="_xlnm.Print_Area" localSheetId="3">Samtals!$B$8:$M$37</definedName>
    <definedName name="_xlnm.Print_Area" localSheetId="2">Styrkir!$B$9:$G$41</definedName>
    <definedName name="StartDate" localSheetId="0">Fræðsluáætlun!$V$31</definedName>
    <definedName name="StartDate">#REF!</definedName>
    <definedName name="WeekStart" localSheetId="0">Fræðsluáætlun!#REF!</definedName>
    <definedName name="WeekStar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26" i="2"/>
  <c r="G33" i="2"/>
  <c r="G41" i="2"/>
  <c r="AH44" i="5"/>
  <c r="B54" i="1"/>
  <c r="F46" i="1"/>
  <c r="B46" i="1"/>
  <c r="H60" i="1"/>
  <c r="G60" i="1"/>
  <c r="D60" i="1"/>
  <c r="C60" i="1"/>
  <c r="F54" i="1"/>
  <c r="H52" i="1"/>
  <c r="G52" i="1"/>
  <c r="D52" i="1"/>
  <c r="C52" i="1"/>
  <c r="F38" i="1"/>
  <c r="H44" i="1"/>
  <c r="G44" i="1"/>
  <c r="B38" i="1"/>
  <c r="F31" i="1"/>
  <c r="B31" i="1"/>
  <c r="F22" i="1"/>
  <c r="B22" i="1"/>
  <c r="F14" i="1"/>
  <c r="B14" i="1"/>
  <c r="C20" i="1" l="1"/>
  <c r="G20" i="1"/>
  <c r="H36" i="1" l="1"/>
  <c r="H29" i="1"/>
  <c r="H20" i="1"/>
  <c r="D44" i="1"/>
  <c r="D36" i="1"/>
  <c r="D20" i="1"/>
  <c r="G36" i="1"/>
  <c r="G29" i="1"/>
  <c r="C44" i="1"/>
  <c r="C36" i="1"/>
  <c r="C29" i="1"/>
  <c r="D29" i="1"/>
  <c r="G12" i="1" l="1"/>
  <c r="L12" i="3" s="1"/>
  <c r="H12" i="1"/>
  <c r="M12" i="3" s="1"/>
  <c r="F33" i="2"/>
  <c r="G10" i="2"/>
  <c r="F41" i="2"/>
  <c r="F26" i="2"/>
  <c r="F19" i="2"/>
  <c r="M11" i="3" l="1"/>
  <c r="M13" i="3" s="1"/>
  <c r="L11" i="3" l="1"/>
  <c r="L13" i="3" s="1"/>
</calcChain>
</file>

<file path=xl/sharedStrings.xml><?xml version="1.0" encoding="utf-8"?>
<sst xmlns="http://schemas.openxmlformats.org/spreadsheetml/2006/main" count="184" uniqueCount="49">
  <si>
    <t>✔</t>
  </si>
  <si>
    <t>☐</t>
  </si>
  <si>
    <t>Category</t>
  </si>
  <si>
    <t>Estimated</t>
  </si>
  <si>
    <t>Actual</t>
  </si>
  <si>
    <t>Total</t>
  </si>
  <si>
    <t>Fræðsluáætlun</t>
  </si>
  <si>
    <t>Tengiliður</t>
  </si>
  <si>
    <t>Fyrirtæki</t>
  </si>
  <si>
    <t>Byrjunar dagsetning</t>
  </si>
  <si>
    <t>Loka dagsetning</t>
  </si>
  <si>
    <t>Aðrar upplýsingar</t>
  </si>
  <si>
    <t>Dagsetning</t>
  </si>
  <si>
    <t>Námskeið/fræðsla</t>
  </si>
  <si>
    <t>Fræðsluaðili</t>
  </si>
  <si>
    <t>Dagskrá</t>
  </si>
  <si>
    <t>Nafn</t>
  </si>
  <si>
    <t>Sími</t>
  </si>
  <si>
    <t>Netfang</t>
  </si>
  <si>
    <t>Heimasíða</t>
  </si>
  <si>
    <t>Tékklisti</t>
  </si>
  <si>
    <t>Námskeið</t>
  </si>
  <si>
    <t>Kostnaður</t>
  </si>
  <si>
    <t>Húsnæðiskostnaður</t>
  </si>
  <si>
    <t>Starfsmannakostnaður</t>
  </si>
  <si>
    <t>Matur og drykkir</t>
  </si>
  <si>
    <t>Samtals</t>
  </si>
  <si>
    <t>Landsmennt</t>
  </si>
  <si>
    <t>SVS</t>
  </si>
  <si>
    <t>Aðrir sjóðir</t>
  </si>
  <si>
    <t>Styrkur</t>
  </si>
  <si>
    <t>Áætlaður</t>
  </si>
  <si>
    <t>Raunkostn.</t>
  </si>
  <si>
    <t>Raunkost.</t>
  </si>
  <si>
    <t xml:space="preserve">Tengiliðir </t>
  </si>
  <si>
    <t>Samtals styrkir</t>
  </si>
  <si>
    <t>Kostnaður alls</t>
  </si>
  <si>
    <t>Alls</t>
  </si>
  <si>
    <t>Áætlað</t>
  </si>
  <si>
    <t>Skyndihjálp</t>
  </si>
  <si>
    <t>Styrkir frá starfsmenntasjóðum</t>
  </si>
  <si>
    <t>Samtals alls</t>
  </si>
  <si>
    <t>✖</t>
  </si>
  <si>
    <t>Heimilisfang</t>
  </si>
  <si>
    <t>Fjárhagsáætlun maí- júní 2021</t>
  </si>
  <si>
    <t>Starfsafl</t>
  </si>
  <si>
    <t>Námskeiðskostnaður</t>
  </si>
  <si>
    <t>Áætlun</t>
  </si>
  <si>
    <t>Raun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</si>
</sst>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ISK&quot;_-;\-* #,##0\ &quot;ISK&quot;_-;_-* &quot;-&quot;\ &quot;ISK&quot;_-;_-@_-"/>
    <numFmt numFmtId="165" formatCode="_-* #,##0.00\ &quot;ISK&quot;_-;\-* #,##0.00\ &quot;ISK&quot;_-;_-* &quot;-&quot;??\ &quot;ISK&quot;_-;_-@_-"/>
    <numFmt numFmtId="166" formatCode="_-&quot;$&quot;* #,##0.00_-;\-&quot;$&quot;* #,##0.00_-;_-&quot;$&quot;* &quot;-&quot;??_-;_-@_-"/>
    <numFmt numFmtId="167" formatCode="&quot;$&quot;#,##0.00"/>
    <numFmt numFmtId="168" formatCode="_-* #,##0.00\ [$kr-40F]_-;\-* #,##0.00\ [$kr-40F]_-;_-* &quot;-&quot;??\ [$kr-40F]_-;_-@_-"/>
    <numFmt numFmtId="169" formatCode="#,##0\ &quot;ISK&quot;"/>
  </numFmts>
  <fonts count="48"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Rockwell Nova"/>
      <family val="1"/>
      <scheme val="major"/>
    </font>
    <font>
      <b/>
      <sz val="14"/>
      <color theme="0"/>
      <name val="Calibri"/>
      <family val="2"/>
      <scheme val="minor"/>
    </font>
    <font>
      <b/>
      <sz val="28"/>
      <color theme="0"/>
      <name val="Rockwell Nova"/>
      <family val="1"/>
      <scheme val="maj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48"/>
      <color theme="0"/>
      <name val="Rockwell Nov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4"/>
      <name val="Calibri"/>
      <family val="2"/>
      <scheme val="minor"/>
    </font>
    <font>
      <sz val="20"/>
      <color theme="1" tint="0.24994659260841701"/>
      <name val="Rockwell Nova (Headings)"/>
    </font>
    <font>
      <sz val="20"/>
      <color theme="7" tint="-0.249977111117893"/>
      <name val="Rockwell Nova"/>
      <family val="1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7" tint="-0.24994659260841701"/>
      <name val="Rockwell Nova"/>
      <family val="1"/>
      <scheme val="major"/>
    </font>
    <font>
      <sz val="11"/>
      <color theme="7" tint="-0.24994659260841701"/>
      <name val="Calibri"/>
      <family val="2"/>
      <scheme val="minor"/>
    </font>
    <font>
      <sz val="11"/>
      <color theme="8"/>
      <name val="Calibri"/>
      <family val="2"/>
      <scheme val="minor"/>
    </font>
    <font>
      <sz val="20"/>
      <color theme="0"/>
      <name val="Rockwell Nova"/>
      <family val="1"/>
      <scheme val="major"/>
    </font>
    <font>
      <u/>
      <sz val="12"/>
      <color theme="10"/>
      <name val="Calibri"/>
      <family val="2"/>
      <scheme val="minor"/>
    </font>
    <font>
      <sz val="40"/>
      <color rgb="FF9C00A1"/>
      <name val="Rockwell Nova"/>
      <family val="1"/>
      <scheme val="major"/>
    </font>
    <font>
      <sz val="11"/>
      <color rgb="FF9C00A1"/>
      <name val="Calibri"/>
      <family val="2"/>
      <scheme val="minor"/>
    </font>
    <font>
      <sz val="20"/>
      <color rgb="FF9C00A1"/>
      <name val="Rockwell Nov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rgb="FF9C00A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1499679555650502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14996795556505021"/>
      </right>
      <top/>
      <bottom style="dotted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theme="0" tint="-0.24994659260841701"/>
      </right>
      <top style="dotted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22" fillId="0" borderId="0">
      <alignment horizontal="right" vertical="center"/>
    </xf>
    <xf numFmtId="0" fontId="15" fillId="5" borderId="0">
      <alignment horizontal="center" vertical="center"/>
    </xf>
    <xf numFmtId="167" fontId="21" fillId="0" borderId="0">
      <alignment vertical="center"/>
    </xf>
    <xf numFmtId="0" fontId="16" fillId="0" borderId="0">
      <alignment horizontal="right" vertical="center"/>
    </xf>
    <xf numFmtId="0" fontId="14" fillId="3" borderId="0">
      <alignment horizontal="left" vertical="center"/>
    </xf>
    <xf numFmtId="167" fontId="13" fillId="0" borderId="1">
      <alignment horizontal="right" vertical="center"/>
    </xf>
    <xf numFmtId="167" fontId="12" fillId="2" borderId="0">
      <alignment horizontal="right" vertical="center"/>
    </xf>
    <xf numFmtId="167" fontId="12" fillId="0" borderId="0">
      <alignment horizontal="right" vertical="center"/>
    </xf>
    <xf numFmtId="167" fontId="14" fillId="3" borderId="0">
      <alignment horizontal="right" vertical="center"/>
    </xf>
    <xf numFmtId="0" fontId="18" fillId="0" borderId="0">
      <alignment horizontal="left" vertical="center"/>
    </xf>
    <xf numFmtId="167" fontId="21" fillId="0" borderId="0">
      <alignment vertical="center"/>
    </xf>
    <xf numFmtId="0" fontId="19" fillId="0" borderId="0">
      <alignment horizontal="left" vertical="center"/>
    </xf>
    <xf numFmtId="167" fontId="17" fillId="0" borderId="0"/>
    <xf numFmtId="167" fontId="20" fillId="0" borderId="0">
      <alignment horizontal="right" vertical="center"/>
    </xf>
    <xf numFmtId="167" fontId="20" fillId="0" borderId="0">
      <alignment vertical="center"/>
    </xf>
    <xf numFmtId="167" fontId="20" fillId="0" borderId="0">
      <alignment horizontal="left" vertical="center"/>
    </xf>
    <xf numFmtId="0" fontId="16" fillId="0" borderId="0">
      <alignment horizontal="left" vertical="center"/>
    </xf>
    <xf numFmtId="0" fontId="24" fillId="0" borderId="0"/>
    <xf numFmtId="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247"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/>
    </xf>
    <xf numFmtId="167" fontId="0" fillId="0" borderId="0" xfId="0" applyNumberFormat="1" applyBorder="1" applyAlignment="1">
      <alignment vertical="center"/>
    </xf>
    <xf numFmtId="0" fontId="19" fillId="0" borderId="0" xfId="12">
      <alignment horizontal="left" vertical="center"/>
    </xf>
    <xf numFmtId="0" fontId="0" fillId="4" borderId="0" xfId="0" applyFill="1"/>
    <xf numFmtId="0" fontId="16" fillId="0" borderId="0" xfId="4">
      <alignment horizontal="right" vertical="center"/>
    </xf>
    <xf numFmtId="0" fontId="24" fillId="0" borderId="0" xfId="18"/>
    <xf numFmtId="0" fontId="24" fillId="0" borderId="0" xfId="18" applyProtection="1">
      <protection locked="0"/>
    </xf>
    <xf numFmtId="0" fontId="24" fillId="0" borderId="0" xfId="18" applyAlignment="1">
      <alignment horizontal="left" indent="3"/>
    </xf>
    <xf numFmtId="0" fontId="24" fillId="4" borderId="0" xfId="18" applyFill="1"/>
    <xf numFmtId="0" fontId="24" fillId="4" borderId="0" xfId="18" applyFill="1" applyAlignment="1">
      <alignment horizontal="left" indent="3"/>
    </xf>
    <xf numFmtId="0" fontId="23" fillId="4" borderId="0" xfId="18" applyFont="1" applyFill="1" applyAlignment="1">
      <alignment horizontal="left" vertical="center" indent="1"/>
    </xf>
    <xf numFmtId="0" fontId="25" fillId="4" borderId="0" xfId="18" applyFont="1" applyFill="1" applyAlignment="1">
      <alignment horizontal="left" vertical="center"/>
    </xf>
    <xf numFmtId="0" fontId="24" fillId="4" borderId="0" xfId="18" applyFill="1" applyAlignment="1">
      <alignment horizontal="left"/>
    </xf>
    <xf numFmtId="0" fontId="24" fillId="0" borderId="0" xfId="18" applyAlignment="1" applyProtection="1">
      <alignment vertical="center"/>
      <protection locked="0"/>
    </xf>
    <xf numFmtId="0" fontId="24" fillId="4" borderId="0" xfId="18" applyFill="1" applyAlignment="1" applyProtection="1">
      <alignment horizontal="center"/>
      <protection locked="0"/>
    </xf>
    <xf numFmtId="0" fontId="27" fillId="4" borderId="0" xfId="18" applyFont="1" applyFill="1" applyAlignment="1" applyProtection="1">
      <alignment horizontal="center"/>
      <protection locked="0"/>
    </xf>
    <xf numFmtId="0" fontId="26" fillId="0" borderId="5" xfId="18" applyFont="1" applyBorder="1" applyAlignment="1" applyProtection="1">
      <alignment horizontal="center"/>
      <protection locked="0"/>
    </xf>
    <xf numFmtId="0" fontId="24" fillId="4" borderId="0" xfId="18" applyFill="1" applyAlignment="1" applyProtection="1">
      <alignment horizontal="center" vertical="center"/>
      <protection locked="0"/>
    </xf>
    <xf numFmtId="0" fontId="27" fillId="4" borderId="0" xfId="18" applyFont="1" applyFill="1" applyAlignment="1" applyProtection="1">
      <alignment horizontal="center" vertical="center"/>
      <protection locked="0"/>
    </xf>
    <xf numFmtId="0" fontId="26" fillId="0" borderId="8" xfId="18" applyFont="1" applyBorder="1" applyAlignment="1" applyProtection="1">
      <alignment horizontal="center"/>
      <protection locked="0"/>
    </xf>
    <xf numFmtId="0" fontId="26" fillId="0" borderId="11" xfId="18" applyFont="1" applyBorder="1" applyAlignment="1" applyProtection="1">
      <alignment horizontal="center"/>
      <protection locked="0"/>
    </xf>
    <xf numFmtId="0" fontId="24" fillId="4" borderId="0" xfId="18" applyFill="1" applyAlignment="1" applyProtection="1">
      <alignment horizontal="left" indent="3"/>
      <protection locked="0"/>
    </xf>
    <xf numFmtId="0" fontId="24" fillId="4" borderId="0" xfId="18" applyFill="1" applyProtection="1">
      <protection locked="0"/>
    </xf>
    <xf numFmtId="0" fontId="24" fillId="4" borderId="0" xfId="18" applyFill="1" applyAlignment="1">
      <alignment vertical="center"/>
    </xf>
    <xf numFmtId="0" fontId="24" fillId="6" borderId="0" xfId="18" applyFill="1"/>
    <xf numFmtId="0" fontId="24" fillId="6" borderId="0" xfId="18" applyFill="1" applyAlignment="1">
      <alignment horizontal="left" indent="3"/>
    </xf>
    <xf numFmtId="0" fontId="24" fillId="0" borderId="0" xfId="18" applyAlignment="1" applyProtection="1">
      <alignment horizontal="left" indent="3"/>
      <protection locked="0"/>
    </xf>
    <xf numFmtId="0" fontId="28" fillId="0" borderId="0" xfId="0" applyFont="1" applyFill="1" applyBorder="1"/>
    <xf numFmtId="0" fontId="11" fillId="0" borderId="0" xfId="0" applyNumberFormat="1" applyFont="1" applyFill="1" applyBorder="1" applyAlignment="1" applyProtection="1"/>
    <xf numFmtId="0" fontId="29" fillId="4" borderId="0" xfId="18" applyFont="1" applyFill="1" applyAlignment="1">
      <alignment vertical="center"/>
    </xf>
    <xf numFmtId="0" fontId="29" fillId="4" borderId="0" xfId="18" applyFont="1" applyFill="1" applyAlignment="1">
      <alignment horizontal="left" vertical="center"/>
    </xf>
    <xf numFmtId="0" fontId="30" fillId="4" borderId="0" xfId="18" applyFont="1" applyFill="1" applyAlignment="1">
      <alignment vertical="center"/>
    </xf>
    <xf numFmtId="0" fontId="29" fillId="0" borderId="0" xfId="18" applyFont="1" applyAlignment="1" applyProtection="1">
      <alignment vertical="center"/>
      <protection locked="0"/>
    </xf>
    <xf numFmtId="0" fontId="30" fillId="4" borderId="0" xfId="18" applyFont="1" applyFill="1" applyAlignment="1">
      <alignment horizontal="left" vertical="center"/>
    </xf>
    <xf numFmtId="0" fontId="30" fillId="0" borderId="0" xfId="18" applyFont="1" applyAlignment="1" applyProtection="1">
      <alignment vertical="center"/>
      <protection locked="0"/>
    </xf>
    <xf numFmtId="0" fontId="26" fillId="4" borderId="0" xfId="18" applyFont="1" applyFill="1" applyAlignment="1">
      <alignment vertical="center"/>
    </xf>
    <xf numFmtId="0" fontId="24" fillId="4" borderId="0" xfId="18" applyFill="1" applyAlignment="1" applyProtection="1">
      <alignment horizontal="left" indent="1"/>
      <protection locked="0"/>
    </xf>
    <xf numFmtId="0" fontId="24" fillId="0" borderId="0" xfId="18" applyFont="1" applyProtection="1">
      <protection locked="0"/>
    </xf>
    <xf numFmtId="0" fontId="24" fillId="4" borderId="0" xfId="18" applyFont="1" applyFill="1"/>
    <xf numFmtId="0" fontId="24" fillId="0" borderId="0" xfId="18" applyFont="1" applyAlignment="1" applyProtection="1">
      <alignment vertical="center"/>
      <protection locked="0"/>
    </xf>
    <xf numFmtId="0" fontId="26" fillId="0" borderId="0" xfId="18" applyFont="1" applyAlignment="1" applyProtection="1">
      <alignment vertical="center"/>
      <protection locked="0"/>
    </xf>
    <xf numFmtId="0" fontId="24" fillId="0" borderId="0" xfId="18" applyFont="1" applyAlignment="1" applyProtection="1">
      <alignment horizontal="left" vertical="center"/>
      <protection locked="0"/>
    </xf>
    <xf numFmtId="0" fontId="24" fillId="4" borderId="0" xfId="18" applyFont="1" applyFill="1" applyAlignment="1">
      <alignment horizontal="left" vertical="center"/>
    </xf>
    <xf numFmtId="0" fontId="24" fillId="4" borderId="0" xfId="18" applyFont="1" applyFill="1" applyAlignment="1">
      <alignment horizontal="left" vertical="center" indent="1"/>
    </xf>
    <xf numFmtId="0" fontId="0" fillId="4" borderId="0" xfId="0" applyFont="1" applyFill="1"/>
    <xf numFmtId="0" fontId="32" fillId="0" borderId="0" xfId="0" applyFont="1" applyFill="1" applyBorder="1"/>
    <xf numFmtId="0" fontId="32" fillId="0" borderId="0" xfId="0" applyFont="1"/>
    <xf numFmtId="0" fontId="31" fillId="3" borderId="0" xfId="0" applyNumberFormat="1" applyFont="1" applyFill="1" applyBorder="1" applyAlignment="1" applyProtection="1">
      <alignment horizontal="left" vertical="center"/>
    </xf>
    <xf numFmtId="167" fontId="31" fillId="3" borderId="0" xfId="0" applyNumberFormat="1" applyFont="1" applyFill="1" applyBorder="1" applyAlignment="1" applyProtection="1">
      <alignment horizontal="right" vertical="center"/>
    </xf>
    <xf numFmtId="0" fontId="31" fillId="3" borderId="0" xfId="5" applyFont="1">
      <alignment horizontal="left" vertical="center"/>
    </xf>
    <xf numFmtId="167" fontId="31" fillId="3" borderId="0" xfId="9" applyFont="1">
      <alignment horizontal="right" vertical="center"/>
    </xf>
    <xf numFmtId="0" fontId="33" fillId="0" borderId="3" xfId="4" applyFont="1" applyBorder="1">
      <alignment horizontal="right" vertical="center"/>
    </xf>
    <xf numFmtId="0" fontId="32" fillId="0" borderId="3" xfId="0" applyFont="1" applyFill="1" applyBorder="1"/>
    <xf numFmtId="0" fontId="34" fillId="0" borderId="3" xfId="4" applyFont="1" applyBorder="1">
      <alignment horizontal="right" vertical="center"/>
    </xf>
    <xf numFmtId="0" fontId="32" fillId="0" borderId="0" xfId="0" applyFont="1" applyFill="1" applyBorder="1" applyAlignment="1">
      <alignment vertical="center"/>
    </xf>
    <xf numFmtId="0" fontId="34" fillId="0" borderId="0" xfId="10" applyFont="1" applyFill="1" applyBorder="1">
      <alignment horizontal="left" vertical="center"/>
    </xf>
    <xf numFmtId="167" fontId="36" fillId="0" borderId="0" xfId="3" applyFont="1">
      <alignment vertical="center"/>
    </xf>
    <xf numFmtId="0" fontId="32" fillId="4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2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 applyProtection="1">
      <alignment vertical="center"/>
    </xf>
    <xf numFmtId="167" fontId="32" fillId="0" borderId="0" xfId="0" applyNumberFormat="1" applyFont="1" applyBorder="1" applyAlignment="1">
      <alignment vertical="center"/>
    </xf>
    <xf numFmtId="0" fontId="23" fillId="3" borderId="0" xfId="5" applyFont="1" applyFill="1" applyBorder="1">
      <alignment horizontal="left" vertical="center"/>
    </xf>
    <xf numFmtId="167" fontId="23" fillId="3" borderId="0" xfId="9" applyFont="1" applyFill="1" applyBorder="1">
      <alignment horizontal="right" vertical="center"/>
    </xf>
    <xf numFmtId="167" fontId="23" fillId="3" borderId="0" xfId="9" applyFont="1" applyBorder="1">
      <alignment horizontal="right" vertical="center"/>
    </xf>
    <xf numFmtId="0" fontId="37" fillId="0" borderId="3" xfId="4" applyFont="1" applyBorder="1">
      <alignment horizontal="right" vertical="center"/>
    </xf>
    <xf numFmtId="0" fontId="33" fillId="0" borderId="3" xfId="4" applyFont="1" applyBorder="1" applyAlignment="1">
      <alignment horizontal="left" vertical="center"/>
    </xf>
    <xf numFmtId="0" fontId="37" fillId="0" borderId="0" xfId="10" applyFont="1">
      <alignment horizontal="left" vertical="center"/>
    </xf>
    <xf numFmtId="167" fontId="36" fillId="0" borderId="0" xfId="3" applyFont="1" applyAlignment="1">
      <alignment horizontal="left" vertical="center"/>
    </xf>
    <xf numFmtId="0" fontId="38" fillId="0" borderId="0" xfId="0" applyFont="1" applyFill="1" applyBorder="1"/>
    <xf numFmtId="0" fontId="37" fillId="0" borderId="0" xfId="17" applyFont="1">
      <alignment horizontal="left" vertical="center"/>
    </xf>
    <xf numFmtId="0" fontId="39" fillId="0" borderId="0" xfId="12" applyFont="1">
      <alignment horizontal="left" vertical="center"/>
    </xf>
    <xf numFmtId="167" fontId="40" fillId="0" borderId="0" xfId="6" applyFont="1" applyBorder="1">
      <alignment horizontal="right" vertical="center"/>
    </xf>
    <xf numFmtId="0" fontId="39" fillId="0" borderId="0" xfId="12" applyFont="1" applyBorder="1">
      <alignment horizontal="left" vertical="center"/>
    </xf>
    <xf numFmtId="1" fontId="41" fillId="4" borderId="0" xfId="7" applyNumberFormat="1" applyFont="1" applyFill="1" applyBorder="1">
      <alignment horizontal="right" vertical="center"/>
    </xf>
    <xf numFmtId="167" fontId="41" fillId="4" borderId="0" xfId="7" applyFont="1" applyFill="1" applyBorder="1" applyAlignment="1">
      <alignment horizontal="left" vertical="center"/>
    </xf>
    <xf numFmtId="1" fontId="41" fillId="0" borderId="0" xfId="8" applyNumberFormat="1" applyFont="1" applyBorder="1">
      <alignment horizontal="right" vertical="center"/>
    </xf>
    <xf numFmtId="167" fontId="41" fillId="0" borderId="0" xfId="8" applyFont="1" applyBorder="1" applyAlignment="1">
      <alignment horizontal="left" vertical="center"/>
    </xf>
    <xf numFmtId="167" fontId="32" fillId="4" borderId="0" xfId="13" applyFont="1" applyFill="1" applyAlignment="1">
      <alignment horizontal="right"/>
    </xf>
    <xf numFmtId="167" fontId="32" fillId="0" borderId="0" xfId="13" applyFont="1" applyAlignment="1">
      <alignment horizontal="right"/>
    </xf>
    <xf numFmtId="1" fontId="41" fillId="0" borderId="2" xfId="8" applyNumberFormat="1" applyFont="1" applyBorder="1">
      <alignment horizontal="right" vertical="center"/>
    </xf>
    <xf numFmtId="167" fontId="32" fillId="0" borderId="2" xfId="13" applyFont="1" applyBorder="1" applyAlignment="1">
      <alignment horizontal="right"/>
    </xf>
    <xf numFmtId="167" fontId="41" fillId="0" borderId="2" xfId="8" applyFont="1" applyBorder="1" applyAlignment="1">
      <alignment horizontal="left" vertical="center"/>
    </xf>
    <xf numFmtId="167" fontId="37" fillId="4" borderId="0" xfId="14" applyFont="1" applyFill="1" applyAlignment="1">
      <alignment horizontal="left" vertical="center"/>
    </xf>
    <xf numFmtId="167" fontId="37" fillId="4" borderId="0" xfId="3" applyFont="1" applyFill="1">
      <alignment vertical="center"/>
    </xf>
    <xf numFmtId="167" fontId="34" fillId="0" borderId="2" xfId="14" applyFont="1" applyBorder="1" applyAlignment="1">
      <alignment horizontal="left" vertical="center"/>
    </xf>
    <xf numFmtId="167" fontId="34" fillId="0" borderId="2" xfId="3" applyFont="1" applyBorder="1">
      <alignment vertical="center"/>
    </xf>
    <xf numFmtId="165" fontId="32" fillId="0" borderId="0" xfId="0" applyNumberFormat="1" applyFont="1" applyBorder="1" applyAlignment="1">
      <alignment vertical="center"/>
    </xf>
    <xf numFmtId="168" fontId="32" fillId="0" borderId="0" xfId="0" applyNumberFormat="1" applyFont="1"/>
    <xf numFmtId="168" fontId="32" fillId="0" borderId="0" xfId="0" applyNumberFormat="1" applyFont="1" applyFill="1" applyBorder="1"/>
    <xf numFmtId="168" fontId="36" fillId="0" borderId="0" xfId="11" applyNumberFormat="1" applyFont="1">
      <alignment vertical="center"/>
    </xf>
    <xf numFmtId="168" fontId="32" fillId="4" borderId="0" xfId="0" applyNumberFormat="1" applyFont="1" applyFill="1"/>
    <xf numFmtId="168" fontId="32" fillId="4" borderId="0" xfId="0" applyNumberFormat="1" applyFont="1" applyFill="1" applyAlignment="1">
      <alignment horizontal="right"/>
    </xf>
    <xf numFmtId="168" fontId="32" fillId="0" borderId="0" xfId="0" applyNumberFormat="1" applyFont="1" applyAlignment="1">
      <alignment horizontal="right"/>
    </xf>
    <xf numFmtId="168" fontId="32" fillId="4" borderId="2" xfId="0" applyNumberFormat="1" applyFont="1" applyFill="1" applyBorder="1"/>
    <xf numFmtId="168" fontId="32" fillId="4" borderId="2" xfId="0" applyNumberFormat="1" applyFont="1" applyFill="1" applyBorder="1" applyAlignment="1">
      <alignment horizontal="right"/>
    </xf>
    <xf numFmtId="168" fontId="40" fillId="0" borderId="0" xfId="6" applyNumberFormat="1" applyFont="1" applyBorder="1">
      <alignment horizontal="right" vertical="center"/>
    </xf>
    <xf numFmtId="168" fontId="37" fillId="0" borderId="0" xfId="17" applyNumberFormat="1" applyFont="1">
      <alignment horizontal="left" vertical="center"/>
    </xf>
    <xf numFmtId="168" fontId="39" fillId="0" borderId="0" xfId="12" applyNumberFormat="1" applyFont="1" applyBorder="1">
      <alignment horizontal="left" vertical="center"/>
    </xf>
    <xf numFmtId="168" fontId="41" fillId="4" borderId="0" xfId="7" applyNumberFormat="1" applyFont="1" applyFill="1" applyBorder="1">
      <alignment horizontal="right" vertical="center"/>
    </xf>
    <xf numFmtId="168" fontId="32" fillId="4" borderId="0" xfId="13" applyNumberFormat="1" applyFont="1" applyFill="1" applyBorder="1" applyAlignment="1">
      <alignment horizontal="right"/>
    </xf>
    <xf numFmtId="168" fontId="41" fillId="4" borderId="0" xfId="7" applyNumberFormat="1" applyFont="1" applyFill="1" applyBorder="1" applyAlignment="1">
      <alignment horizontal="left" vertical="center"/>
    </xf>
    <xf numFmtId="168" fontId="41" fillId="0" borderId="0" xfId="8" applyNumberFormat="1" applyFont="1" applyBorder="1">
      <alignment horizontal="right" vertical="center"/>
    </xf>
    <xf numFmtId="168" fontId="32" fillId="0" borderId="0" xfId="13" applyNumberFormat="1" applyFont="1" applyBorder="1" applyAlignment="1">
      <alignment horizontal="right"/>
    </xf>
    <xf numFmtId="168" fontId="41" fillId="0" borderId="0" xfId="8" applyNumberFormat="1" applyFont="1" applyBorder="1" applyAlignment="1">
      <alignment horizontal="left" vertical="center"/>
    </xf>
    <xf numFmtId="168" fontId="41" fillId="4" borderId="2" xfId="7" applyNumberFormat="1" applyFont="1" applyFill="1" applyBorder="1">
      <alignment horizontal="right" vertical="center"/>
    </xf>
    <xf numFmtId="168" fontId="32" fillId="4" borderId="2" xfId="13" applyNumberFormat="1" applyFont="1" applyFill="1" applyBorder="1" applyAlignment="1">
      <alignment horizontal="right"/>
    </xf>
    <xf numFmtId="168" fontId="41" fillId="4" borderId="2" xfId="7" applyNumberFormat="1" applyFont="1" applyFill="1" applyBorder="1" applyAlignment="1">
      <alignment horizontal="left" vertical="center"/>
    </xf>
    <xf numFmtId="168" fontId="11" fillId="0" borderId="0" xfId="0" applyNumberFormat="1" applyFont="1" applyFill="1" applyBorder="1" applyAlignment="1" applyProtection="1"/>
    <xf numFmtId="168" fontId="10" fillId="0" borderId="0" xfId="0" applyNumberFormat="1" applyFont="1" applyFill="1" applyBorder="1"/>
    <xf numFmtId="1" fontId="32" fillId="4" borderId="0" xfId="13" applyNumberFormat="1" applyFont="1" applyFill="1" applyAlignment="1">
      <alignment horizontal="left"/>
    </xf>
    <xf numFmtId="1" fontId="32" fillId="0" borderId="0" xfId="13" applyNumberFormat="1" applyFont="1" applyAlignment="1">
      <alignment horizontal="left"/>
    </xf>
    <xf numFmtId="1" fontId="32" fillId="4" borderId="2" xfId="13" applyNumberFormat="1" applyFont="1" applyFill="1" applyBorder="1" applyAlignment="1">
      <alignment horizontal="left"/>
    </xf>
    <xf numFmtId="0" fontId="34" fillId="0" borderId="3" xfId="4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169" fontId="32" fillId="4" borderId="0" xfId="0" applyNumberFormat="1" applyFont="1" applyFill="1" applyBorder="1" applyAlignment="1">
      <alignment vertical="center"/>
    </xf>
    <xf numFmtId="169" fontId="36" fillId="0" borderId="0" xfId="3" applyNumberFormat="1" applyFont="1">
      <alignment vertical="center"/>
    </xf>
    <xf numFmtId="169" fontId="32" fillId="0" borderId="0" xfId="0" applyNumberFormat="1" applyFont="1" applyFill="1" applyBorder="1" applyAlignment="1">
      <alignment vertical="center"/>
    </xf>
    <xf numFmtId="169" fontId="32" fillId="0" borderId="2" xfId="0" applyNumberFormat="1" applyFont="1" applyFill="1" applyBorder="1" applyAlignment="1">
      <alignment vertical="center"/>
    </xf>
    <xf numFmtId="169" fontId="32" fillId="4" borderId="2" xfId="0" applyNumberFormat="1" applyFont="1" applyFill="1" applyBorder="1" applyAlignment="1">
      <alignment vertical="center"/>
    </xf>
    <xf numFmtId="169" fontId="37" fillId="4" borderId="0" xfId="14" applyNumberFormat="1" applyFont="1" applyFill="1">
      <alignment horizontal="right" vertical="center"/>
    </xf>
    <xf numFmtId="169" fontId="34" fillId="0" borderId="2" xfId="14" applyNumberFormat="1" applyFont="1" applyBorder="1">
      <alignment horizontal="right" vertical="center"/>
    </xf>
    <xf numFmtId="169" fontId="32" fillId="0" borderId="0" xfId="0" applyNumberFormat="1" applyFont="1" applyBorder="1" applyAlignment="1">
      <alignment vertical="center"/>
    </xf>
    <xf numFmtId="169" fontId="35" fillId="0" borderId="0" xfId="11" applyNumberFormat="1" applyFont="1" applyFill="1" applyBorder="1">
      <alignment vertical="center"/>
    </xf>
    <xf numFmtId="0" fontId="24" fillId="0" borderId="0" xfId="18" applyBorder="1"/>
    <xf numFmtId="0" fontId="8" fillId="0" borderId="0" xfId="18" applyFont="1" applyBorder="1" applyAlignment="1">
      <alignment horizontal="left" vertical="center" indent="1"/>
    </xf>
    <xf numFmtId="0" fontId="8" fillId="0" borderId="34" xfId="18" applyFont="1" applyBorder="1" applyAlignment="1">
      <alignment horizontal="left" vertical="center" indent="1"/>
    </xf>
    <xf numFmtId="0" fontId="5" fillId="0" borderId="0" xfId="18" applyFont="1" applyBorder="1" applyAlignment="1">
      <alignment horizontal="left" vertical="center" indent="1"/>
    </xf>
    <xf numFmtId="0" fontId="5" fillId="0" borderId="37" xfId="18" applyFont="1" applyBorder="1" applyAlignment="1">
      <alignment horizontal="left" vertical="center" indent="1"/>
    </xf>
    <xf numFmtId="0" fontId="8" fillId="0" borderId="38" xfId="18" applyFont="1" applyBorder="1" applyAlignment="1">
      <alignment horizontal="left" vertical="center" indent="1"/>
    </xf>
    <xf numFmtId="0" fontId="24" fillId="0" borderId="0" xfId="18" applyBorder="1" applyProtection="1">
      <protection locked="0"/>
    </xf>
    <xf numFmtId="0" fontId="24" fillId="0" borderId="34" xfId="18" applyBorder="1" applyProtection="1">
      <protection locked="0"/>
    </xf>
    <xf numFmtId="0" fontId="2" fillId="0" borderId="0" xfId="18" applyFont="1" applyBorder="1" applyAlignment="1">
      <alignment horizontal="left" vertical="center" indent="1"/>
    </xf>
    <xf numFmtId="169" fontId="36" fillId="0" borderId="0" xfId="0" applyNumberFormat="1" applyFont="1" applyFill="1" applyBorder="1" applyAlignment="1" applyProtection="1">
      <alignment vertical="center"/>
    </xf>
    <xf numFmtId="0" fontId="26" fillId="0" borderId="39" xfId="18" applyFont="1" applyBorder="1" applyAlignment="1" applyProtection="1">
      <alignment horizontal="center"/>
      <protection locked="0"/>
    </xf>
    <xf numFmtId="0" fontId="24" fillId="6" borderId="40" xfId="18" applyFill="1" applyBorder="1" applyAlignment="1" applyProtection="1">
      <alignment horizontal="left" vertical="center" indent="1"/>
      <protection locked="0"/>
    </xf>
    <xf numFmtId="0" fontId="24" fillId="6" borderId="41" xfId="18" applyFill="1" applyBorder="1" applyAlignment="1" applyProtection="1">
      <alignment horizontal="left" vertical="center" indent="1"/>
      <protection locked="0"/>
    </xf>
    <xf numFmtId="0" fontId="24" fillId="0" borderId="0" xfId="18" applyFont="1" applyFill="1" applyBorder="1" applyAlignment="1" applyProtection="1">
      <alignment horizontal="left" vertical="center" indent="1"/>
      <protection locked="0"/>
    </xf>
    <xf numFmtId="0" fontId="24" fillId="0" borderId="0" xfId="18" applyFill="1" applyBorder="1" applyAlignment="1" applyProtection="1">
      <alignment horizontal="left" vertical="center" indent="1"/>
      <protection locked="0"/>
    </xf>
    <xf numFmtId="169" fontId="0" fillId="0" borderId="0" xfId="0" applyNumberFormat="1" applyFill="1" applyBorder="1" applyAlignment="1">
      <alignment horizontal="right" vertical="center" indent="2"/>
    </xf>
    <xf numFmtId="169" fontId="0" fillId="0" borderId="38" xfId="0" applyNumberFormat="1" applyFill="1" applyBorder="1" applyAlignment="1">
      <alignment horizontal="right" vertical="center" indent="2"/>
    </xf>
    <xf numFmtId="0" fontId="47" fillId="4" borderId="0" xfId="18" applyFont="1" applyFill="1" applyAlignment="1">
      <alignment horizontal="left" vertical="center" indent="1"/>
    </xf>
    <xf numFmtId="0" fontId="42" fillId="10" borderId="0" xfId="18" applyFont="1" applyFill="1"/>
    <xf numFmtId="0" fontId="31" fillId="10" borderId="0" xfId="5" applyFont="1" applyFill="1">
      <alignment horizontal="left" vertical="center"/>
    </xf>
    <xf numFmtId="167" fontId="31" fillId="10" borderId="0" xfId="9" applyFont="1" applyFill="1" applyBorder="1" applyAlignment="1">
      <alignment horizontal="left" vertical="center"/>
    </xf>
    <xf numFmtId="167" fontId="31" fillId="10" borderId="0" xfId="9" applyFont="1" applyFill="1" applyBorder="1">
      <alignment horizontal="right" vertical="center"/>
    </xf>
    <xf numFmtId="167" fontId="31" fillId="10" borderId="0" xfId="9" applyFont="1" applyFill="1">
      <alignment horizontal="right" vertical="center"/>
    </xf>
    <xf numFmtId="167" fontId="23" fillId="10" borderId="0" xfId="9" applyFont="1" applyFill="1">
      <alignment horizontal="right" vertical="center"/>
    </xf>
    <xf numFmtId="0" fontId="31" fillId="10" borderId="0" xfId="9" applyNumberFormat="1" applyFont="1" applyFill="1">
      <alignment horizontal="right" vertical="center"/>
    </xf>
    <xf numFmtId="167" fontId="31" fillId="10" borderId="0" xfId="9" applyFont="1" applyFill="1" applyAlignment="1">
      <alignment horizontal="left" vertical="center"/>
    </xf>
    <xf numFmtId="168" fontId="31" fillId="10" borderId="0" xfId="9" applyNumberFormat="1" applyFont="1" applyFill="1">
      <alignment horizontal="right" vertical="center"/>
    </xf>
    <xf numFmtId="168" fontId="31" fillId="10" borderId="0" xfId="9" applyNumberFormat="1" applyFont="1" applyFill="1" applyAlignment="1">
      <alignment horizontal="left" vertical="center"/>
    </xf>
    <xf numFmtId="0" fontId="24" fillId="0" borderId="43" xfId="18" applyFont="1" applyFill="1" applyBorder="1" applyAlignment="1" applyProtection="1">
      <alignment horizontal="left" vertical="center" indent="1"/>
      <protection locked="0"/>
    </xf>
    <xf numFmtId="0" fontId="24" fillId="0" borderId="43" xfId="18" applyFill="1" applyBorder="1" applyAlignment="1" applyProtection="1">
      <alignment horizontal="left" vertical="center" indent="1"/>
      <protection locked="0"/>
    </xf>
    <xf numFmtId="169" fontId="0" fillId="0" borderId="43" xfId="0" applyNumberFormat="1" applyFill="1" applyBorder="1" applyAlignment="1">
      <alignment horizontal="right" vertical="center" indent="2"/>
    </xf>
    <xf numFmtId="169" fontId="32" fillId="4" borderId="0" xfId="0" applyNumberFormat="1" applyFont="1" applyFill="1" applyBorder="1" applyAlignment="1">
      <alignment horizontal="right" vertical="center"/>
    </xf>
    <xf numFmtId="169" fontId="32" fillId="0" borderId="0" xfId="0" applyNumberFormat="1" applyFont="1" applyFill="1" applyBorder="1" applyAlignment="1">
      <alignment horizontal="right" vertical="center"/>
    </xf>
    <xf numFmtId="169" fontId="32" fillId="4" borderId="2" xfId="0" applyNumberFormat="1" applyFont="1" applyFill="1" applyBorder="1" applyAlignment="1">
      <alignment horizontal="right" vertical="center"/>
    </xf>
    <xf numFmtId="169" fontId="32" fillId="4" borderId="0" xfId="22" applyNumberFormat="1" applyFont="1" applyFill="1" applyBorder="1" applyAlignment="1">
      <alignment vertical="center"/>
    </xf>
    <xf numFmtId="169" fontId="32" fillId="0" borderId="0" xfId="22" applyNumberFormat="1" applyFont="1" applyFill="1" applyBorder="1" applyAlignment="1">
      <alignment vertical="center"/>
    </xf>
    <xf numFmtId="169" fontId="32" fillId="0" borderId="2" xfId="22" applyNumberFormat="1" applyFont="1" applyFill="1" applyBorder="1" applyAlignment="1">
      <alignment vertical="center"/>
    </xf>
    <xf numFmtId="0" fontId="32" fillId="4" borderId="2" xfId="0" applyNumberFormat="1" applyFont="1" applyFill="1" applyBorder="1" applyAlignment="1">
      <alignment vertical="center"/>
    </xf>
    <xf numFmtId="169" fontId="36" fillId="0" borderId="0" xfId="11" applyNumberFormat="1" applyFont="1" applyFill="1" applyBorder="1">
      <alignment vertical="center"/>
    </xf>
    <xf numFmtId="169" fontId="32" fillId="4" borderId="0" xfId="13" applyNumberFormat="1" applyFont="1" applyFill="1"/>
    <xf numFmtId="169" fontId="32" fillId="0" borderId="0" xfId="13" applyNumberFormat="1" applyFont="1"/>
    <xf numFmtId="169" fontId="32" fillId="4" borderId="2" xfId="13" applyNumberFormat="1" applyFont="1" applyFill="1" applyBorder="1"/>
    <xf numFmtId="169" fontId="32" fillId="0" borderId="2" xfId="13" applyNumberFormat="1" applyFont="1" applyBorder="1"/>
    <xf numFmtId="0" fontId="44" fillId="0" borderId="4" xfId="2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24" fillId="0" borderId="33" xfId="18" applyFont="1" applyFill="1" applyBorder="1" applyAlignment="1" applyProtection="1">
      <alignment horizontal="left" vertical="center" indent="1"/>
      <protection locked="0"/>
    </xf>
    <xf numFmtId="0" fontId="24" fillId="0" borderId="44" xfId="18" applyFont="1" applyFill="1" applyBorder="1" applyAlignment="1" applyProtection="1">
      <alignment horizontal="left" vertical="center" indent="1"/>
      <protection locked="0"/>
    </xf>
    <xf numFmtId="0" fontId="24" fillId="0" borderId="45" xfId="18" applyFont="1" applyFill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indent="1"/>
    </xf>
    <xf numFmtId="0" fontId="43" fillId="10" borderId="0" xfId="18" applyFont="1" applyFill="1" applyAlignment="1">
      <alignment horizontal="left" vertical="center"/>
    </xf>
    <xf numFmtId="0" fontId="24" fillId="0" borderId="33" xfId="18" applyFill="1" applyBorder="1" applyAlignment="1" applyProtection="1">
      <alignment horizontal="left" vertical="center" indent="1"/>
      <protection locked="0"/>
    </xf>
    <xf numFmtId="0" fontId="31" fillId="10" borderId="27" xfId="18" applyFont="1" applyFill="1" applyBorder="1" applyAlignment="1">
      <alignment horizontal="left" vertical="center" indent="1"/>
    </xf>
    <xf numFmtId="0" fontId="31" fillId="10" borderId="28" xfId="18" applyFont="1" applyFill="1" applyBorder="1" applyAlignment="1">
      <alignment horizontal="left" vertical="center" indent="1"/>
    </xf>
    <xf numFmtId="0" fontId="0" fillId="0" borderId="19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44" fillId="0" borderId="14" xfId="2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24" fillId="0" borderId="45" xfId="18" applyFill="1" applyBorder="1" applyAlignment="1" applyProtection="1">
      <alignment horizontal="left" vertical="center" indent="1"/>
      <protection locked="0"/>
    </xf>
    <xf numFmtId="0" fontId="24" fillId="0" borderId="45" xfId="18" applyFill="1" applyBorder="1" applyAlignment="1" applyProtection="1">
      <alignment horizontal="right" vertical="center" indent="1"/>
      <protection locked="0"/>
    </xf>
    <xf numFmtId="0" fontId="24" fillId="0" borderId="46" xfId="18" applyFill="1" applyBorder="1" applyAlignment="1" applyProtection="1">
      <alignment horizontal="right" vertical="center" indent="1"/>
      <protection locked="0"/>
    </xf>
    <xf numFmtId="169" fontId="0" fillId="0" borderId="42" xfId="0" applyNumberFormat="1" applyFill="1" applyBorder="1" applyAlignment="1">
      <alignment horizontal="right" vertical="center" indent="2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31" fillId="10" borderId="29" xfId="18" applyFont="1" applyFill="1" applyBorder="1" applyAlignment="1">
      <alignment horizontal="left" vertical="center" indent="1"/>
    </xf>
    <xf numFmtId="0" fontId="0" fillId="0" borderId="26" xfId="0" applyBorder="1" applyAlignment="1">
      <alignment horizontal="left" indent="1"/>
    </xf>
    <xf numFmtId="169" fontId="0" fillId="0" borderId="34" xfId="0" applyNumberFormat="1" applyFill="1" applyBorder="1" applyAlignment="1">
      <alignment horizontal="right" vertical="center" indent="2"/>
    </xf>
    <xf numFmtId="169" fontId="0" fillId="0" borderId="33" xfId="0" applyNumberFormat="1" applyFill="1" applyBorder="1" applyAlignment="1">
      <alignment horizontal="right" vertical="center" indent="2"/>
    </xf>
    <xf numFmtId="0" fontId="24" fillId="6" borderId="12" xfId="18" applyFill="1" applyBorder="1" applyAlignment="1" applyProtection="1">
      <alignment horizontal="left" vertical="center" indent="1"/>
      <protection locked="0"/>
    </xf>
    <xf numFmtId="0" fontId="24" fillId="6" borderId="13" xfId="18" applyFill="1" applyBorder="1" applyAlignment="1" applyProtection="1">
      <alignment horizontal="left" vertical="center" indent="1"/>
      <protection locked="0"/>
    </xf>
    <xf numFmtId="0" fontId="44" fillId="0" borderId="25" xfId="21" applyBorder="1" applyAlignment="1">
      <alignment horizontal="left" indent="1"/>
    </xf>
    <xf numFmtId="0" fontId="24" fillId="6" borderId="9" xfId="18" applyFill="1" applyBorder="1" applyAlignment="1" applyProtection="1">
      <alignment horizontal="left" vertical="center" indent="1"/>
      <protection locked="0"/>
    </xf>
    <xf numFmtId="0" fontId="24" fillId="6" borderId="10" xfId="18" applyFill="1" applyBorder="1" applyAlignment="1" applyProtection="1">
      <alignment horizontal="left" vertical="center" indent="1"/>
      <protection locked="0"/>
    </xf>
    <xf numFmtId="169" fontId="0" fillId="0" borderId="36" xfId="0" applyNumberFormat="1" applyFill="1" applyBorder="1" applyAlignment="1">
      <alignment horizontal="right" vertical="center" indent="2"/>
    </xf>
    <xf numFmtId="0" fontId="31" fillId="10" borderId="30" xfId="18" applyFont="1" applyFill="1" applyBorder="1" applyAlignment="1">
      <alignment horizontal="left" vertical="center" indent="1"/>
    </xf>
    <xf numFmtId="0" fontId="31" fillId="10" borderId="31" xfId="18" applyFont="1" applyFill="1" applyBorder="1" applyAlignment="1">
      <alignment horizontal="left" vertical="center" indent="1"/>
    </xf>
    <xf numFmtId="16" fontId="24" fillId="0" borderId="33" xfId="18" applyNumberFormat="1" applyFill="1" applyBorder="1" applyAlignment="1" applyProtection="1">
      <alignment horizontal="left" vertical="center" indent="1"/>
      <protection locked="0"/>
    </xf>
    <xf numFmtId="0" fontId="5" fillId="0" borderId="33" xfId="18" applyFont="1" applyBorder="1" applyAlignment="1">
      <alignment horizontal="left" vertical="center" indent="1"/>
    </xf>
    <xf numFmtId="0" fontId="8" fillId="0" borderId="33" xfId="18" applyFont="1" applyBorder="1" applyAlignment="1">
      <alignment horizontal="left" vertical="center" indent="1"/>
    </xf>
    <xf numFmtId="0" fontId="3" fillId="0" borderId="33" xfId="18" applyFont="1" applyBorder="1" applyAlignment="1">
      <alignment horizontal="left" vertical="center" indent="1"/>
    </xf>
    <xf numFmtId="0" fontId="2" fillId="0" borderId="33" xfId="18" applyFont="1" applyBorder="1" applyAlignment="1">
      <alignment horizontal="left" vertical="center" indent="1"/>
    </xf>
    <xf numFmtId="0" fontId="6" fillId="0" borderId="33" xfId="18" applyFont="1" applyBorder="1" applyAlignment="1">
      <alignment horizontal="left" vertical="center" indent="1"/>
    </xf>
    <xf numFmtId="0" fontId="31" fillId="10" borderId="30" xfId="18" applyFont="1" applyFill="1" applyBorder="1" applyAlignment="1">
      <alignment horizontal="center" vertical="center"/>
    </xf>
    <xf numFmtId="0" fontId="31" fillId="10" borderId="31" xfId="18" applyFont="1" applyFill="1" applyBorder="1" applyAlignment="1">
      <alignment horizontal="center" vertical="center"/>
    </xf>
    <xf numFmtId="0" fontId="31" fillId="10" borderId="32" xfId="18" applyFont="1" applyFill="1" applyBorder="1" applyAlignment="1">
      <alignment horizontal="center" vertical="center"/>
    </xf>
    <xf numFmtId="0" fontId="24" fillId="6" borderId="6" xfId="18" applyFill="1" applyBorder="1" applyAlignment="1" applyProtection="1">
      <alignment horizontal="left" indent="1"/>
      <protection locked="0"/>
    </xf>
    <xf numFmtId="0" fontId="24" fillId="6" borderId="7" xfId="18" applyFill="1" applyBorder="1" applyAlignment="1" applyProtection="1">
      <alignment horizontal="left" indent="1"/>
      <protection locked="0"/>
    </xf>
    <xf numFmtId="0" fontId="46" fillId="10" borderId="0" xfId="18" applyFont="1" applyFill="1" applyAlignment="1"/>
    <xf numFmtId="0" fontId="24" fillId="9" borderId="0" xfId="18" applyFill="1" applyAlignment="1">
      <alignment horizontal="center"/>
    </xf>
    <xf numFmtId="0" fontId="26" fillId="6" borderId="9" xfId="18" applyFont="1" applyFill="1" applyBorder="1" applyAlignment="1" applyProtection="1">
      <alignment horizontal="left" vertical="center" indent="1"/>
      <protection locked="0"/>
    </xf>
    <xf numFmtId="0" fontId="26" fillId="6" borderId="10" xfId="18" applyFont="1" applyFill="1" applyBorder="1" applyAlignment="1" applyProtection="1">
      <alignment horizontal="left" vertical="center" indent="1"/>
      <protection locked="0"/>
    </xf>
    <xf numFmtId="0" fontId="31" fillId="10" borderId="31" xfId="0" applyFont="1" applyFill="1" applyBorder="1" applyAlignment="1">
      <alignment horizontal="left" vertical="center" indent="1"/>
    </xf>
    <xf numFmtId="0" fontId="31" fillId="10" borderId="32" xfId="0" applyFont="1" applyFill="1" applyBorder="1" applyAlignment="1">
      <alignment horizontal="left" vertical="center" indent="1"/>
    </xf>
    <xf numFmtId="0" fontId="4" fillId="0" borderId="33" xfId="18" applyFont="1" applyBorder="1" applyAlignment="1">
      <alignment horizontal="left" vertical="center" indent="1"/>
    </xf>
    <xf numFmtId="0" fontId="5" fillId="0" borderId="35" xfId="18" applyFont="1" applyBorder="1" applyAlignment="1">
      <alignment horizontal="left" vertical="center" indent="1"/>
    </xf>
    <xf numFmtId="0" fontId="8" fillId="0" borderId="35" xfId="18" applyFont="1" applyBorder="1" applyAlignment="1">
      <alignment horizontal="left" vertical="center" indent="1"/>
    </xf>
    <xf numFmtId="0" fontId="7" fillId="0" borderId="33" xfId="18" applyFont="1" applyBorder="1" applyAlignment="1">
      <alignment horizontal="left" vertical="center" indent="1"/>
    </xf>
    <xf numFmtId="0" fontId="6" fillId="0" borderId="0" xfId="18" applyFont="1" applyBorder="1" applyAlignment="1">
      <alignment horizontal="left" vertical="center" indent="1"/>
    </xf>
    <xf numFmtId="0" fontId="8" fillId="0" borderId="0" xfId="18" applyFont="1" applyBorder="1" applyAlignment="1">
      <alignment horizontal="left" vertical="center" indent="1"/>
    </xf>
    <xf numFmtId="0" fontId="6" fillId="0" borderId="34" xfId="18" applyFont="1" applyBorder="1" applyAlignment="1">
      <alignment horizontal="left" vertical="center" indent="1"/>
    </xf>
    <xf numFmtId="0" fontId="45" fillId="9" borderId="0" xfId="18" applyFont="1" applyFill="1" applyAlignment="1">
      <alignment horizontal="center" vertical="center"/>
    </xf>
    <xf numFmtId="0" fontId="24" fillId="0" borderId="0" xfId="18" applyFill="1" applyAlignment="1">
      <alignment horizontal="center"/>
    </xf>
    <xf numFmtId="0" fontId="31" fillId="10" borderId="16" xfId="18" applyFont="1" applyFill="1" applyBorder="1" applyAlignment="1">
      <alignment horizontal="left" vertical="center" indent="1"/>
    </xf>
    <xf numFmtId="0" fontId="1" fillId="0" borderId="16" xfId="18" applyFont="1" applyBorder="1" applyAlignment="1" applyProtection="1">
      <alignment horizontal="left" vertical="center"/>
      <protection locked="0"/>
    </xf>
    <xf numFmtId="0" fontId="8" fillId="0" borderId="16" xfId="18" applyFont="1" applyBorder="1" applyAlignment="1" applyProtection="1">
      <alignment horizontal="left" vertical="center"/>
      <protection locked="0"/>
    </xf>
    <xf numFmtId="16" fontId="5" fillId="0" borderId="33" xfId="18" applyNumberFormat="1" applyFont="1" applyBorder="1" applyAlignment="1">
      <alignment horizontal="left" vertical="center" indent="1"/>
    </xf>
    <xf numFmtId="15" fontId="8" fillId="0" borderId="16" xfId="18" applyNumberFormat="1" applyFont="1" applyBorder="1" applyAlignment="1" applyProtection="1">
      <alignment horizontal="left" vertical="center"/>
      <protection locked="0"/>
    </xf>
    <xf numFmtId="0" fontId="31" fillId="10" borderId="32" xfId="18" applyFont="1" applyFill="1" applyBorder="1" applyAlignment="1">
      <alignment horizontal="left" vertical="center" indent="1"/>
    </xf>
    <xf numFmtId="0" fontId="24" fillId="10" borderId="0" xfId="18" applyFill="1" applyAlignment="1">
      <alignment horizontal="center"/>
    </xf>
    <xf numFmtId="0" fontId="45" fillId="4" borderId="0" xfId="18" applyFont="1" applyFill="1" applyAlignment="1">
      <alignment horizontal="left" vertical="center" indent="10"/>
    </xf>
    <xf numFmtId="168" fontId="32" fillId="0" borderId="0" xfId="0" applyNumberFormat="1" applyFont="1" applyFill="1" applyBorder="1" applyAlignment="1" applyProtection="1"/>
    <xf numFmtId="0" fontId="45" fillId="9" borderId="0" xfId="18" applyFont="1" applyFill="1" applyAlignment="1">
      <alignment horizontal="left" vertical="center" indent="10"/>
    </xf>
    <xf numFmtId="0" fontId="24" fillId="8" borderId="0" xfId="18" applyFill="1" applyAlignment="1"/>
    <xf numFmtId="0" fontId="24" fillId="7" borderId="0" xfId="18" applyFill="1" applyAlignment="1"/>
  </cellXfs>
  <cellStyles count="23">
    <cellStyle name="Currency [0]" xfId="22" builtinId="7"/>
    <cellStyle name="Currency 2" xfId="20" xr:uid="{3FAC71B6-7617-4B74-A2AC-F0BBEDC41F6E}"/>
    <cellStyle name="First Row Stripe" xfId="7" xr:uid="{00000000-0005-0000-0000-000000000000}"/>
    <cellStyle name="Hyperlink" xfId="21" builtinId="8"/>
    <cellStyle name="Normal" xfId="0" builtinId="0" customBuiltin="1"/>
    <cellStyle name="Normal 2" xfId="13" xr:uid="{00000000-0005-0000-0000-000002000000}"/>
    <cellStyle name="Normal 3" xfId="18" xr:uid="{08642D1D-3E1A-4D11-A45C-544449FCBBC2}"/>
    <cellStyle name="Percent 2" xfId="19" xr:uid="{9CB8F453-3B81-4DA5-B5F5-57ABA338BD0E}"/>
    <cellStyle name="Second Row Stripe" xfId="8" xr:uid="{00000000-0005-0000-0000-000003000000}"/>
    <cellStyle name="Sub Title" xfId="2" xr:uid="{00000000-0005-0000-0000-000004000000}"/>
    <cellStyle name="Table - Header 2" xfId="9" xr:uid="{00000000-0005-0000-0000-000005000000}"/>
    <cellStyle name="Table - Total" xfId="6" xr:uid="{00000000-0005-0000-0000-000006000000}"/>
    <cellStyle name="Table Header" xfId="5" xr:uid="{00000000-0005-0000-0000-000007000000}"/>
    <cellStyle name="Table Header 2" xfId="12" xr:uid="{00000000-0005-0000-0000-000008000000}"/>
    <cellStyle name="Title Cell" xfId="1" xr:uid="{00000000-0005-0000-0000-000009000000}"/>
    <cellStyle name="Total - Heading" xfId="3" xr:uid="{00000000-0005-0000-0000-00000A000000}"/>
    <cellStyle name="Total - Heading 2" xfId="11" xr:uid="{00000000-0005-0000-0000-00000B000000}"/>
    <cellStyle name="Total - Heading 3" xfId="15" xr:uid="{00000000-0005-0000-0000-00000C000000}"/>
    <cellStyle name="Total - Heading Titles" xfId="4" xr:uid="{00000000-0005-0000-0000-00000D000000}"/>
    <cellStyle name="Total - Heading Titles 2" xfId="10" xr:uid="{00000000-0005-0000-0000-00000E000000}"/>
    <cellStyle name="Total - Heading Titles 3" xfId="14" xr:uid="{00000000-0005-0000-0000-00000F000000}"/>
    <cellStyle name="Total - Heading Titles 3 2" xfId="16" xr:uid="{00000000-0005-0000-0000-000010000000}"/>
    <cellStyle name="Total - Heading Titles 4" xfId="17" xr:uid="{00000000-0005-0000-0000-000011000000}"/>
  </cellStyles>
  <dxfs count="1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70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70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70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70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9" formatCode="#,##0\ &quot;ISK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9" formatCode="#,##0\ &quot;ISK&quot;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_-* #,##0.00\ &quot;ISK&quot;_-;\-* #,##0.00\ &quot;ISK&quot;_-;_-* &quot;-&quot;??\ &quot;ISK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25"/>
      <tableStyleElement type="headerRow" dxfId="124"/>
      <tableStyleElement type="totalRow" dxfId="123"/>
      <tableStyleElement type="firstRowStripe" dxfId="1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9C00A1"/>
      <color rgb="FF3A7E4C"/>
      <color rgb="FFEAF6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Samtals!$B$11</c:f>
              <c:strCache>
                <c:ptCount val="1"/>
                <c:pt idx="0">
                  <c:v>Samtals styrkir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Samtals!$L$10:$M$10</c:f>
              <c:strCache>
                <c:ptCount val="2"/>
                <c:pt idx="0">
                  <c:v>Áætlun</c:v>
                </c:pt>
                <c:pt idx="1">
                  <c:v>Raun</c:v>
                </c:pt>
              </c:strCache>
            </c:strRef>
          </c:cat>
          <c:val>
            <c:numRef>
              <c:f>Samtals!$L$11:$M$11</c:f>
              <c:numCache>
                <c:formatCode>#,##0\ "ISK"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Samtals!$B$12</c:f>
              <c:strCache>
                <c:ptCount val="1"/>
                <c:pt idx="0">
                  <c:v>Kostnaður alls</c:v>
                </c:pt>
              </c:strCache>
            </c:strRef>
          </c:tx>
          <c:spPr>
            <a:solidFill>
              <a:srgbClr val="9C00A1"/>
            </a:solidFill>
            <a:ln>
              <a:noFill/>
            </a:ln>
            <a:effectLst/>
          </c:spPr>
          <c:invertIfNegative val="0"/>
          <c:cat>
            <c:strRef>
              <c:f>Samtals!$L$10:$M$10</c:f>
              <c:strCache>
                <c:ptCount val="2"/>
                <c:pt idx="0">
                  <c:v>Áætlun</c:v>
                </c:pt>
                <c:pt idx="1">
                  <c:v>Raun</c:v>
                </c:pt>
              </c:strCache>
            </c:strRef>
          </c:cat>
          <c:val>
            <c:numRef>
              <c:f>Samtals!$L$12:$M$12</c:f>
              <c:numCache>
                <c:formatCode>#,##0\ "ISK"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\ &quot;ISK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sv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svg"/><Relationship Id="rId1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svg"/><Relationship Id="rId2" Type="http://schemas.openxmlformats.org/officeDocument/2006/relationships/image" Target="../media/image16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197397</xdr:colOff>
      <xdr:row>17</xdr:row>
      <xdr:rowOff>257175</xdr:rowOff>
    </xdr:from>
    <xdr:to>
      <xdr:col>11</xdr:col>
      <xdr:colOff>160381</xdr:colOff>
      <xdr:row>18</xdr:row>
      <xdr:rowOff>112910</xdr:rowOff>
    </xdr:to>
    <xdr:pic>
      <xdr:nvPicPr>
        <xdr:cNvPr id="36" name="Picture 35" descr="Spiral binder Graphic for Table Header">
          <a:extLst>
            <a:ext uri="{FF2B5EF4-FFF2-40B4-BE49-F238E27FC236}">
              <a16:creationId xmlns:a16="http://schemas.microsoft.com/office/drawing/2014/main" id="{6ED0BA89-BE48-4A63-A18A-C9A6EB42B436}"/>
            </a:ext>
            <a:ext uri="{147F2762-F138-4A5C-976F-8EAC2B608ADB}">
              <a16:predDERef xmlns:a16="http://schemas.microsoft.com/office/drawing/2014/main" pred="{B35EC0B9-CDFF-4C43-8EA1-A2FA9DC08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47" y="512445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12</xdr:col>
      <xdr:colOff>78475</xdr:colOff>
      <xdr:row>17</xdr:row>
      <xdr:rowOff>257175</xdr:rowOff>
    </xdr:from>
    <xdr:to>
      <xdr:col>21</xdr:col>
      <xdr:colOff>241484</xdr:colOff>
      <xdr:row>18</xdr:row>
      <xdr:rowOff>112910</xdr:rowOff>
    </xdr:to>
    <xdr:pic>
      <xdr:nvPicPr>
        <xdr:cNvPr id="37" name="Picture 36" descr="Spiral binder Graphic for Table Header">
          <a:extLst>
            <a:ext uri="{FF2B5EF4-FFF2-40B4-BE49-F238E27FC236}">
              <a16:creationId xmlns:a16="http://schemas.microsoft.com/office/drawing/2014/main" id="{A72107BF-2186-4E41-B79E-3E96D27D8B0B}"/>
            </a:ext>
            <a:ext uri="{147F2762-F138-4A5C-976F-8EAC2B608ADB}">
              <a16:predDERef xmlns:a16="http://schemas.microsoft.com/office/drawing/2014/main" pred="{6ED0BA89-BE48-4A63-A18A-C9A6EB42B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650" y="512445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22</xdr:col>
      <xdr:colOff>45208</xdr:colOff>
      <xdr:row>17</xdr:row>
      <xdr:rowOff>257175</xdr:rowOff>
    </xdr:from>
    <xdr:to>
      <xdr:col>31</xdr:col>
      <xdr:colOff>208217</xdr:colOff>
      <xdr:row>18</xdr:row>
      <xdr:rowOff>122435</xdr:rowOff>
    </xdr:to>
    <xdr:pic>
      <xdr:nvPicPr>
        <xdr:cNvPr id="38" name="Picture 37" descr="Spiral binder Graphic for Table Header">
          <a:extLst>
            <a:ext uri="{FF2B5EF4-FFF2-40B4-BE49-F238E27FC236}">
              <a16:creationId xmlns:a16="http://schemas.microsoft.com/office/drawing/2014/main" id="{38D4BF19-98E5-41A4-B8E2-F4855C1BD3EF}"/>
            </a:ext>
            <a:ext uri="{147F2762-F138-4A5C-976F-8EAC2B608ADB}">
              <a16:predDERef xmlns:a16="http://schemas.microsoft.com/office/drawing/2014/main" pred="{A72107BF-2186-4E41-B79E-3E96D27D8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9883" y="5124450"/>
          <a:ext cx="3077659" cy="246260"/>
        </a:xfrm>
        <a:prstGeom prst="rect">
          <a:avLst/>
        </a:prstGeom>
      </xdr:spPr>
    </xdr:pic>
    <xdr:clientData/>
  </xdr:twoCellAnchor>
  <xdr:twoCellAnchor editAs="oneCell">
    <xdr:from>
      <xdr:col>32</xdr:col>
      <xdr:colOff>2204</xdr:colOff>
      <xdr:row>17</xdr:row>
      <xdr:rowOff>257175</xdr:rowOff>
    </xdr:from>
    <xdr:to>
      <xdr:col>38</xdr:col>
      <xdr:colOff>142875</xdr:colOff>
      <xdr:row>18</xdr:row>
      <xdr:rowOff>123827</xdr:rowOff>
    </xdr:to>
    <xdr:pic>
      <xdr:nvPicPr>
        <xdr:cNvPr id="39" name="Picture 38" descr="Spiral binder Graphic for Table Header">
          <a:extLst>
            <a:ext uri="{FF2B5EF4-FFF2-40B4-BE49-F238E27FC236}">
              <a16:creationId xmlns:a16="http://schemas.microsoft.com/office/drawing/2014/main" id="{A956D428-D23C-4BD5-B5D0-ECA13ED18CF9}"/>
            </a:ext>
            <a:ext uri="{147F2762-F138-4A5C-976F-8EAC2B608ADB}">
              <a16:predDERef xmlns:a16="http://schemas.microsoft.com/office/drawing/2014/main" pred="{38D4BF19-98E5-41A4-B8E2-F4855C1BD3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51"/>
        <a:stretch/>
      </xdr:blipFill>
      <xdr:spPr>
        <a:xfrm>
          <a:off x="10165379" y="5124450"/>
          <a:ext cx="2083771" cy="247652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30</xdr:row>
      <xdr:rowOff>114299</xdr:rowOff>
    </xdr:from>
    <xdr:to>
      <xdr:col>3</xdr:col>
      <xdr:colOff>7620</xdr:colOff>
      <xdr:row>30</xdr:row>
      <xdr:rowOff>388620</xdr:rowOff>
    </xdr:to>
    <xdr:pic>
      <xdr:nvPicPr>
        <xdr:cNvPr id="16" name="Graphic 15" descr="Checkmark">
          <a:extLst>
            <a:ext uri="{FF2B5EF4-FFF2-40B4-BE49-F238E27FC236}">
              <a16:creationId xmlns:a16="http://schemas.microsoft.com/office/drawing/2014/main" id="{B7EEBA16-8F60-42E8-87A2-4621187B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04825" y="8867774"/>
          <a:ext cx="274320" cy="274321"/>
        </a:xfrm>
        <a:prstGeom prst="rect">
          <a:avLst/>
        </a:prstGeom>
      </xdr:spPr>
    </xdr:pic>
    <xdr:clientData/>
  </xdr:twoCellAnchor>
  <xdr:twoCellAnchor editAs="oneCell">
    <xdr:from>
      <xdr:col>1</xdr:col>
      <xdr:colOff>159525</xdr:colOff>
      <xdr:row>16</xdr:row>
      <xdr:rowOff>73800</xdr:rowOff>
    </xdr:from>
    <xdr:to>
      <xdr:col>3</xdr:col>
      <xdr:colOff>66675</xdr:colOff>
      <xdr:row>17</xdr:row>
      <xdr:rowOff>1904</xdr:rowOff>
    </xdr:to>
    <xdr:pic>
      <xdr:nvPicPr>
        <xdr:cNvPr id="18" name="Graphic 17" descr="Presentation with checklist">
          <a:extLst>
            <a:ext uri="{FF2B5EF4-FFF2-40B4-BE49-F238E27FC236}">
              <a16:creationId xmlns:a16="http://schemas.microsoft.com/office/drawing/2014/main" id="{34A52314-6BB6-4ED3-8662-CE42C14AD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07175" y="4902975"/>
          <a:ext cx="431025" cy="431024"/>
        </a:xfrm>
        <a:prstGeom prst="rect">
          <a:avLst/>
        </a:prstGeom>
      </xdr:spPr>
    </xdr:pic>
    <xdr:clientData/>
  </xdr:twoCellAnchor>
  <xdr:twoCellAnchor editAs="oneCell">
    <xdr:from>
      <xdr:col>14</xdr:col>
      <xdr:colOff>238050</xdr:colOff>
      <xdr:row>29</xdr:row>
      <xdr:rowOff>276150</xdr:rowOff>
    </xdr:from>
    <xdr:to>
      <xdr:col>16</xdr:col>
      <xdr:colOff>28575</xdr:colOff>
      <xdr:row>30</xdr:row>
      <xdr:rowOff>438150</xdr:rowOff>
    </xdr:to>
    <xdr:pic>
      <xdr:nvPicPr>
        <xdr:cNvPr id="27" name="Graphic 26" descr="Flying Money outline">
          <a:extLst>
            <a:ext uri="{FF2B5EF4-FFF2-40B4-BE49-F238E27FC236}">
              <a16:creationId xmlns:a16="http://schemas.microsoft.com/office/drawing/2014/main" id="{1EB82B50-0E9F-4682-AF2A-442726AA0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4571925" y="8877225"/>
          <a:ext cx="438225" cy="438225"/>
        </a:xfrm>
        <a:prstGeom prst="rect">
          <a:avLst/>
        </a:prstGeom>
      </xdr:spPr>
    </xdr:pic>
    <xdr:clientData/>
  </xdr:twoCellAnchor>
  <xdr:twoCellAnchor editAs="oneCell">
    <xdr:from>
      <xdr:col>13</xdr:col>
      <xdr:colOff>315240</xdr:colOff>
      <xdr:row>46</xdr:row>
      <xdr:rowOff>132360</xdr:rowOff>
    </xdr:from>
    <xdr:to>
      <xdr:col>15</xdr:col>
      <xdr:colOff>201930</xdr:colOff>
      <xdr:row>49</xdr:row>
      <xdr:rowOff>22859</xdr:rowOff>
    </xdr:to>
    <xdr:pic>
      <xdr:nvPicPr>
        <xdr:cNvPr id="56" name="Graphic 55" descr="Target Audience">
          <a:extLst>
            <a:ext uri="{FF2B5EF4-FFF2-40B4-BE49-F238E27FC236}">
              <a16:creationId xmlns:a16="http://schemas.microsoft.com/office/drawing/2014/main" id="{65337146-E2B8-4A38-8C39-9805A75B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325265" y="13114935"/>
          <a:ext cx="534390" cy="538199"/>
        </a:xfrm>
        <a:prstGeom prst="rect">
          <a:avLst/>
        </a:prstGeom>
      </xdr:spPr>
    </xdr:pic>
    <xdr:clientData/>
  </xdr:twoCellAnchor>
  <xdr:twoCellAnchor editAs="oneCell">
    <xdr:from>
      <xdr:col>2</xdr:col>
      <xdr:colOff>92622</xdr:colOff>
      <xdr:row>31</xdr:row>
      <xdr:rowOff>247650</xdr:rowOff>
    </xdr:from>
    <xdr:to>
      <xdr:col>11</xdr:col>
      <xdr:colOff>255631</xdr:colOff>
      <xdr:row>32</xdr:row>
      <xdr:rowOff>103385</xdr:rowOff>
    </xdr:to>
    <xdr:pic>
      <xdr:nvPicPr>
        <xdr:cNvPr id="50" name="Picture 49" descr="Spiral binder Graphic for Table Header">
          <a:extLst>
            <a:ext uri="{FF2B5EF4-FFF2-40B4-BE49-F238E27FC236}">
              <a16:creationId xmlns:a16="http://schemas.microsoft.com/office/drawing/2014/main" id="{4C21C7C7-4836-4068-837A-38AE64B65E8A}"/>
            </a:ext>
            <a:ext uri="{147F2762-F138-4A5C-976F-8EAC2B608ADB}">
              <a16:predDERef xmlns:a16="http://schemas.microsoft.com/office/drawing/2014/main" pred="{63FC5B41-3556-4FC4-A6D4-0A54DB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97" y="8410575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102147</xdr:colOff>
      <xdr:row>31</xdr:row>
      <xdr:rowOff>228600</xdr:rowOff>
    </xdr:from>
    <xdr:to>
      <xdr:col>24</xdr:col>
      <xdr:colOff>265156</xdr:colOff>
      <xdr:row>32</xdr:row>
      <xdr:rowOff>84335</xdr:rowOff>
    </xdr:to>
    <xdr:pic>
      <xdr:nvPicPr>
        <xdr:cNvPr id="52" name="Picture 51" descr="Spiral binder Graphic for Table Header">
          <a:extLst>
            <a:ext uri="{FF2B5EF4-FFF2-40B4-BE49-F238E27FC236}">
              <a16:creationId xmlns:a16="http://schemas.microsoft.com/office/drawing/2014/main" id="{E631A2C7-DFFD-485F-9AC9-9A0445D113D1}"/>
            </a:ext>
            <a:ext uri="{147F2762-F138-4A5C-976F-8EAC2B608ADB}">
              <a16:predDERef xmlns:a16="http://schemas.microsoft.com/office/drawing/2014/main" pred="{4C21C7C7-4836-4068-837A-38AE64B65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9872" y="8391525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25</xdr:col>
      <xdr:colOff>54522</xdr:colOff>
      <xdr:row>31</xdr:row>
      <xdr:rowOff>228600</xdr:rowOff>
    </xdr:from>
    <xdr:to>
      <xdr:col>34</xdr:col>
      <xdr:colOff>217531</xdr:colOff>
      <xdr:row>32</xdr:row>
      <xdr:rowOff>84335</xdr:rowOff>
    </xdr:to>
    <xdr:pic>
      <xdr:nvPicPr>
        <xdr:cNvPr id="53" name="Picture 52" descr="Spiral binder Graphic for Table Header">
          <a:extLst>
            <a:ext uri="{FF2B5EF4-FFF2-40B4-BE49-F238E27FC236}">
              <a16:creationId xmlns:a16="http://schemas.microsoft.com/office/drawing/2014/main" id="{37F13EA3-2C1B-4A66-B49F-CB35D55C803E}"/>
            </a:ext>
            <a:ext uri="{147F2762-F138-4A5C-976F-8EAC2B608ADB}">
              <a16:predDERef xmlns:a16="http://schemas.microsoft.com/office/drawing/2014/main" pred="{E631A2C7-DFFD-485F-9AC9-9A0445D1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747" y="8391525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12</xdr:col>
      <xdr:colOff>54522</xdr:colOff>
      <xdr:row>31</xdr:row>
      <xdr:rowOff>247650</xdr:rowOff>
    </xdr:from>
    <xdr:to>
      <xdr:col>12</xdr:col>
      <xdr:colOff>238125</xdr:colOff>
      <xdr:row>32</xdr:row>
      <xdr:rowOff>114300</xdr:rowOff>
    </xdr:to>
    <xdr:pic>
      <xdr:nvPicPr>
        <xdr:cNvPr id="54" name="Picture 53" descr="Spiral binder Graphic for Table Header">
          <a:extLst>
            <a:ext uri="{FF2B5EF4-FFF2-40B4-BE49-F238E27FC236}">
              <a16:creationId xmlns:a16="http://schemas.microsoft.com/office/drawing/2014/main" id="{38B7CC08-00D1-4F91-9CEF-B2E19A62F7E4}"/>
            </a:ext>
            <a:ext uri="{147F2762-F138-4A5C-976F-8EAC2B608ADB}">
              <a16:predDERef xmlns:a16="http://schemas.microsoft.com/office/drawing/2014/main" pred="{37F13EA3-2C1B-4A66-B49F-CB35D55C80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034" b="-4611"/>
        <a:stretch/>
      </xdr:blipFill>
      <xdr:spPr>
        <a:xfrm>
          <a:off x="3740697" y="8410575"/>
          <a:ext cx="183603" cy="247650"/>
        </a:xfrm>
        <a:prstGeom prst="rect">
          <a:avLst/>
        </a:prstGeom>
      </xdr:spPr>
    </xdr:pic>
    <xdr:clientData/>
  </xdr:twoCellAnchor>
  <xdr:twoCellAnchor editAs="oneCell">
    <xdr:from>
      <xdr:col>35</xdr:col>
      <xdr:colOff>35472</xdr:colOff>
      <xdr:row>31</xdr:row>
      <xdr:rowOff>228601</xdr:rowOff>
    </xdr:from>
    <xdr:to>
      <xdr:col>38</xdr:col>
      <xdr:colOff>257175</xdr:colOff>
      <xdr:row>32</xdr:row>
      <xdr:rowOff>76201</xdr:rowOff>
    </xdr:to>
    <xdr:pic>
      <xdr:nvPicPr>
        <xdr:cNvPr id="55" name="Picture 54" descr="Spiral binder Graphic for Table Header">
          <a:extLst>
            <a:ext uri="{FF2B5EF4-FFF2-40B4-BE49-F238E27FC236}">
              <a16:creationId xmlns:a16="http://schemas.microsoft.com/office/drawing/2014/main" id="{4979FDFC-CD4C-4C33-A26F-7E6AC0776655}"/>
            </a:ext>
            <a:ext uri="{147F2762-F138-4A5C-976F-8EAC2B608ADB}">
              <a16:predDERef xmlns:a16="http://schemas.microsoft.com/office/drawing/2014/main" pred="{38B7CC08-00D1-4F91-9CEF-B2E19A62F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229" b="3436"/>
        <a:stretch/>
      </xdr:blipFill>
      <xdr:spPr>
        <a:xfrm>
          <a:off x="11170197" y="9610726"/>
          <a:ext cx="1193253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161925</xdr:rowOff>
    </xdr:from>
    <xdr:to>
      <xdr:col>8</xdr:col>
      <xdr:colOff>304800</xdr:colOff>
      <xdr:row>4</xdr:row>
      <xdr:rowOff>96286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4C95E-5B68-405E-934B-DEB845239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771525" y="581025"/>
          <a:ext cx="1924050" cy="391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273808</xdr:colOff>
      <xdr:row>2</xdr:row>
      <xdr:rowOff>164044</xdr:rowOff>
    </xdr:from>
    <xdr:to>
      <xdr:col>1</xdr:col>
      <xdr:colOff>840736</xdr:colOff>
      <xdr:row>5</xdr:row>
      <xdr:rowOff>45172</xdr:rowOff>
    </xdr:to>
    <xdr:pic>
      <xdr:nvPicPr>
        <xdr:cNvPr id="22" name="Graphic 21" descr="Calculator">
          <a:extLst>
            <a:ext uri="{FF2B5EF4-FFF2-40B4-BE49-F238E27FC236}">
              <a16:creationId xmlns:a16="http://schemas.microsoft.com/office/drawing/2014/main" id="{86036F8D-FCE8-474F-B0FE-4060C65FF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21458" y="583144"/>
          <a:ext cx="566928" cy="566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264283</xdr:colOff>
      <xdr:row>2</xdr:row>
      <xdr:rowOff>150709</xdr:rowOff>
    </xdr:from>
    <xdr:to>
      <xdr:col>1</xdr:col>
      <xdr:colOff>831211</xdr:colOff>
      <xdr:row>5</xdr:row>
      <xdr:rowOff>31837</xdr:rowOff>
    </xdr:to>
    <xdr:pic>
      <xdr:nvPicPr>
        <xdr:cNvPr id="16" name="Graphic 15Income" descr="Piggy Bank">
          <a:extLst>
            <a:ext uri="{FF2B5EF4-FFF2-40B4-BE49-F238E27FC236}">
              <a16:creationId xmlns:a16="http://schemas.microsoft.com/office/drawing/2014/main" id="{EB74327B-BD50-40DA-9603-5D26A4BE8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11933" y="569809"/>
          <a:ext cx="566928" cy="566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13</xdr:row>
      <xdr:rowOff>193404</xdr:rowOff>
    </xdr:from>
    <xdr:to>
      <xdr:col>12</xdr:col>
      <xdr:colOff>1604598</xdr:colOff>
      <xdr:row>45</xdr:row>
      <xdr:rowOff>80405</xdr:rowOff>
    </xdr:to>
    <xdr:graphicFrame macro="">
      <xdr:nvGraphicFramePr>
        <xdr:cNvPr id="5" name="Chart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283333</xdr:colOff>
      <xdr:row>2</xdr:row>
      <xdr:rowOff>162139</xdr:rowOff>
    </xdr:from>
    <xdr:to>
      <xdr:col>1</xdr:col>
      <xdr:colOff>850261</xdr:colOff>
      <xdr:row>5</xdr:row>
      <xdr:rowOff>43267</xdr:rowOff>
    </xdr:to>
    <xdr:pic>
      <xdr:nvPicPr>
        <xdr:cNvPr id="18" name="Graphic 17Summary" descr="Research">
          <a:extLst>
            <a:ext uri="{FF2B5EF4-FFF2-40B4-BE49-F238E27FC236}">
              <a16:creationId xmlns:a16="http://schemas.microsoft.com/office/drawing/2014/main" id="{0A22E142-02EC-4DFA-B5AA-AEDCE456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/>
        <a:stretch/>
      </xdr:blipFill>
      <xdr:spPr>
        <a:xfrm>
          <a:off x="530983" y="581239"/>
          <a:ext cx="566928" cy="566928"/>
        </a:xfrm>
        <a:prstGeom prst="rect">
          <a:avLst/>
        </a:prstGeom>
      </xdr:spPr>
    </xdr:pic>
    <xdr:clientData/>
  </xdr:twoCellAnchor>
  <xdr:twoCellAnchor editAs="absolute">
    <xdr:from>
      <xdr:col>10</xdr:col>
      <xdr:colOff>459581</xdr:colOff>
      <xdr:row>6</xdr:row>
      <xdr:rowOff>1203</xdr:rowOff>
    </xdr:from>
    <xdr:to>
      <xdr:col>13</xdr:col>
      <xdr:colOff>11349</xdr:colOff>
      <xdr:row>6</xdr:row>
      <xdr:rowOff>144078</xdr:rowOff>
    </xdr:to>
    <xdr:sp macro="" textlink="">
      <xdr:nvSpPr>
        <xdr:cNvPr id="19" name="Rectangle 18Summary" descr="Header Shape">
          <a:extLst>
            <a:ext uri="{FF2B5EF4-FFF2-40B4-BE49-F238E27FC236}">
              <a16:creationId xmlns:a16="http://schemas.microsoft.com/office/drawing/2014/main" id="{14D84624-E636-440B-A97A-ACA5374943F3}"/>
            </a:ext>
          </a:extLst>
        </xdr:cNvPr>
        <xdr:cNvSpPr/>
      </xdr:nvSpPr>
      <xdr:spPr>
        <a:xfrm>
          <a:off x="9336881" y="1529013"/>
          <a:ext cx="3333193" cy="142875"/>
        </a:xfrm>
        <a:prstGeom prst="rect">
          <a:avLst/>
        </a:prstGeom>
        <a:solidFill>
          <a:srgbClr val="9C00A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2382</xdr:colOff>
      <xdr:row>6</xdr:row>
      <xdr:rowOff>1203</xdr:rowOff>
    </xdr:from>
    <xdr:to>
      <xdr:col>10</xdr:col>
      <xdr:colOff>516732</xdr:colOff>
      <xdr:row>6</xdr:row>
      <xdr:rowOff>144078</xdr:rowOff>
    </xdr:to>
    <xdr:sp macro="" textlink="">
      <xdr:nvSpPr>
        <xdr:cNvPr id="20" name="Rectangle 19Summary" descr="Header Shape">
          <a:extLst>
            <a:ext uri="{FF2B5EF4-FFF2-40B4-BE49-F238E27FC236}">
              <a16:creationId xmlns:a16="http://schemas.microsoft.com/office/drawing/2014/main" id="{20846C7E-A5E7-4416-B97F-5C767BD56B5D}"/>
            </a:ext>
          </a:extLst>
        </xdr:cNvPr>
        <xdr:cNvSpPr/>
      </xdr:nvSpPr>
      <xdr:spPr>
        <a:xfrm>
          <a:off x="250032" y="1529013"/>
          <a:ext cx="9144000" cy="142875"/>
        </a:xfrm>
        <a:prstGeom prst="rect">
          <a:avLst/>
        </a:prstGeom>
        <a:solidFill>
          <a:srgbClr val="9C00A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D20" totalsRowCount="1" headerRowDxfId="107" dataDxfId="106" totalsRowDxfId="105" headerRowCellStyle="Table - Header 2" dataCellStyle="Normal" totalsRowCellStyle="Total - Heading">
  <autoFilter ref="B15:D19" xr:uid="{ED2EAB33-C1B1-464B-B56D-701A0F0CAA82}">
    <filterColumn colId="0" hiddenButton="1"/>
    <filterColumn colId="1" hiddenButton="1"/>
    <filterColumn colId="2" hiddenButton="1"/>
  </autoFilter>
  <tableColumns count="3">
    <tableColumn id="1" xr3:uid="{00000000-0010-0000-0000-000001000000}" name="Category" totalsRowLabel="Samtals" dataDxfId="104" totalsRowDxfId="103" dataCellStyle="Normal" totalsRowCellStyle="Total - Heading"/>
    <tableColumn id="2" xr3:uid="{00000000-0010-0000-0000-000002000000}" name="Estimated" totalsRowFunction="sum" dataDxfId="102" totalsRowDxfId="101" dataCellStyle="Normal" totalsRowCellStyle="Total - Heading"/>
    <tableColumn id="3" xr3:uid="{00000000-0010-0000-0000-000003000000}" name="Actual" totalsRowFunction="sum" dataDxfId="100" totalsRowDxfId="99" dataCellStyle="Normal" totalsRowCellStyle="Total - Heading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EDF7254-0597-47F4-AFDA-EC676ED6D0ED}" name="Table1912" displayName="Table1912" ref="F47:H52" totalsRowCount="1" headerRowDxfId="26" dataDxfId="25" totalsRowDxfId="24" headerRowCellStyle="Table - Header 2" dataCellStyle="Normal" totalsRowCellStyle="Total - Heading">
  <autoFilter ref="F47:H51" xr:uid="{E3EFC445-E2F8-44C0-8879-9C3B85668641}"/>
  <tableColumns count="3">
    <tableColumn id="1" xr3:uid="{4EC083EA-8D83-4298-A1CB-0BF4F6A5615C}" name="Category" totalsRowLabel="Total" dataDxfId="23" totalsRowDxfId="22" dataCellStyle="Normal" totalsRowCellStyle="Total - Heading"/>
    <tableColumn id="2" xr3:uid="{CB176BF8-C159-498A-A28D-4F2D4B8C7F6E}" name="Estimated" totalsRowFunction="sum" dataDxfId="21" totalsRowDxfId="20" dataCellStyle="Normal" totalsRowCellStyle="Total - Heading"/>
    <tableColumn id="3" xr3:uid="{DDCCD7F3-BC50-497B-BB4F-23D9BE88C355}" name="Actual" totalsRowFunction="sum" dataDxfId="19" totalsRowDxfId="18" dataCellStyle="Normal" totalsRowCellStyle="Total - Heading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C52DF25-12D9-41C7-B000-23041D7CB00C}" name="Table41015" displayName="Table41015" ref="B55:D60" totalsRowCount="1" headerRowDxfId="17" dataDxfId="16" totalsRowDxfId="15" headerRowCellStyle="Normal" dataCellStyle="Normal" totalsRowCellStyle="Total - Heading">
  <autoFilter ref="B55:D59" xr:uid="{22CA36BC-1662-4D89-835D-C00504923F8F}"/>
  <tableColumns count="3">
    <tableColumn id="1" xr3:uid="{A627647E-1648-40A5-80EA-40498A7EF0B1}" name="Category" totalsRowLabel="Samtals" dataDxfId="14" totalsRowDxfId="13" dataCellStyle="Normal" totalsRowCellStyle="Total - Heading"/>
    <tableColumn id="2" xr3:uid="{1E946CEE-CC9C-43D3-9FC0-BC33F44624F5}" name="Estimated" totalsRowFunction="sum" dataDxfId="12" totalsRowDxfId="11" dataCellStyle="Normal"/>
    <tableColumn id="3" xr3:uid="{E6B6D420-E3DD-4F40-8F16-1293BA29EEA0}" name="Actual" totalsRowFunction="sum" dataDxfId="10" totalsRowDxfId="9" dataCellStyle="Normal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6C875A1-0E82-480D-AC0E-63779E445845}" name="Table191216" displayName="Table191216" ref="F55:H60" totalsRowCount="1" headerRowDxfId="8" dataDxfId="7" totalsRowDxfId="6" headerRowCellStyle="Table - Header 2" dataCellStyle="Normal" totalsRowCellStyle="Total - Heading">
  <autoFilter ref="F55:H59" xr:uid="{242BFD52-0E1C-4E7D-9224-EBCD18419063}"/>
  <tableColumns count="3">
    <tableColumn id="1" xr3:uid="{21FD3DF5-4396-42CE-977A-B408A4DC4A41}" name="Category" totalsRowLabel="Samtals" dataDxfId="5" totalsRowDxfId="4" dataCellStyle="Normal" totalsRowCellStyle="Total - Heading"/>
    <tableColumn id="2" xr3:uid="{2E1E90E3-04C6-4D63-BFF9-E7BD3765AA9A}" name="Estimated" totalsRowFunction="sum" dataDxfId="3" totalsRowDxfId="2" dataCellStyle="Normal" totalsRowCellStyle="Total - Heading"/>
    <tableColumn id="3" xr3:uid="{549CE85E-7DA4-4ED1-B268-BB809F4B17B0}" name="Actual" totalsRowFunction="sum" dataDxfId="1" totalsRowDxfId="0" dataCellStyle="Normal" totalsRowCellStyle="Total - Head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23:D29" totalsRowCount="1" headerRowDxfId="98" dataDxfId="97" totalsRowDxfId="96" headerRowCellStyle="Normal" dataCellStyle="Normal" totalsRowCellStyle="Total - Heading">
  <autoFilter ref="B23:D28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ategory" totalsRowLabel="Samtals" dataDxfId="95" totalsRowDxfId="94" dataCellStyle="Normal" totalsRowCellStyle="Total - Heading"/>
    <tableColumn id="2" xr3:uid="{00000000-0010-0000-0100-000002000000}" name="Estimated" totalsRowFunction="sum" dataDxfId="93" totalsRowDxfId="92" dataCellStyle="Normal"/>
    <tableColumn id="3" xr3:uid="{00000000-0010-0000-0100-000003000000}" name="Actual" totalsRowFunction="sum" dataDxfId="91" totalsRowDxfId="90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32:D36" totalsRowCount="1" headerRowDxfId="89" dataDxfId="88" totalsRowDxfId="87" headerRowCellStyle="Normal" dataCellStyle="Normal" totalsRowCellStyle="Total - Heading">
  <autoFilter ref="B32:D3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Category" totalsRowLabel="Samtals" dataDxfId="86" totalsRowDxfId="85" dataCellStyle="Normal" totalsRowCellStyle="Total - Heading"/>
    <tableColumn id="2" xr3:uid="{00000000-0010-0000-0200-000002000000}" name="Estimated" totalsRowFunction="sum" dataDxfId="84" totalsRowDxfId="83" dataCellStyle="Normal"/>
    <tableColumn id="3" xr3:uid="{00000000-0010-0000-0200-000003000000}" name="Actual" totalsRowFunction="sum" dataDxfId="82" totalsRowDxfId="81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9:D44" totalsRowCount="1" headerRowDxfId="80" dataDxfId="79" totalsRowDxfId="78" headerRowCellStyle="Normal" dataCellStyle="Normal" totalsRowCellStyle="Total - Heading">
  <autoFilter ref="B39:D43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Category" totalsRowLabel="Samtals" dataDxfId="77" totalsRowDxfId="76" dataCellStyle="Normal" totalsRowCellStyle="Total - Heading"/>
    <tableColumn id="2" xr3:uid="{00000000-0010-0000-0300-000002000000}" name="Estimated" totalsRowFunction="sum" dataDxfId="75" totalsRowDxfId="74" dataCellStyle="Normal"/>
    <tableColumn id="3" xr3:uid="{00000000-0010-0000-0300-000003000000}" name="Actual" totalsRowFunction="sum" dataDxfId="73" totalsRowDxfId="72" dataCellStyle="Normal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F15:H20" totalsRowCount="1" headerRowDxfId="71" dataDxfId="70" totalsRowDxfId="69" headerRowCellStyle="Normal" dataCellStyle="Normal" totalsRowCellStyle="Total - Heading">
  <autoFilter ref="F15:H19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Category" totalsRowLabel="Samtals" dataDxfId="68" totalsRowDxfId="67" dataCellStyle="Normal" totalsRowCellStyle="Total - Heading"/>
    <tableColumn id="2" xr3:uid="{00000000-0010-0000-0400-000002000000}" name="Estimated" totalsRowFunction="sum" dataDxfId="66" totalsRowDxfId="65" dataCellStyle="Normal"/>
    <tableColumn id="3" xr3:uid="{00000000-0010-0000-0400-000003000000}" name="Actual" totalsRowFunction="sum" dataDxfId="64" totalsRowDxfId="63" dataCellStyle="Normal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F23:H29" totalsRowCount="1" headerRowDxfId="62" dataDxfId="61" totalsRowDxfId="60" headerRowCellStyle="Normal" dataCellStyle="Normal" totalsRowCellStyle="Total - Heading">
  <autoFilter ref="F23:H2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Category" totalsRowLabel="Samtals" dataDxfId="59" totalsRowDxfId="58" dataCellStyle="Normal" totalsRowCellStyle="Total - Heading"/>
    <tableColumn id="2" xr3:uid="{00000000-0010-0000-0500-000002000000}" name="Estimated" totalsRowFunction="sum" dataDxfId="57" totalsRowDxfId="56" dataCellStyle="Normal"/>
    <tableColumn id="3" xr3:uid="{00000000-0010-0000-0500-000003000000}" name="Actual" totalsRowFunction="sum" dataDxfId="55" totalsRowDxfId="54" dataCellStyle="Normal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F32:H36" totalsRowCount="1" headerRowDxfId="53" dataDxfId="52" totalsRowDxfId="51" headerRowCellStyle="Normal" dataCellStyle="Normal" totalsRowCellStyle="Total - Heading">
  <autoFilter ref="F32:H35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Category" totalsRowLabel="Samtals" dataDxfId="50" totalsRowDxfId="49" dataCellStyle="Normal" totalsRowCellStyle="Total - Heading"/>
    <tableColumn id="2" xr3:uid="{00000000-0010-0000-0600-000002000000}" name="Estimated" totalsRowFunction="sum" dataDxfId="48" totalsRowDxfId="47" dataCellStyle="Normal"/>
    <tableColumn id="3" xr3:uid="{00000000-0010-0000-0600-000003000000}" name="Actual" totalsRowFunction="sum" dataDxfId="46" totalsRowDxfId="45" dataCellStyle="Normal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6A1FD52-E8B1-40E9-8A37-B0BFD4219652}" name="Table19" displayName="Table19" ref="F39:H44" totalsRowCount="1" headerRowDxfId="44" dataDxfId="43" totalsRowDxfId="42" headerRowCellStyle="Table - Header 2" dataCellStyle="Normal" totalsRowCellStyle="Total - Heading">
  <autoFilter ref="F39:H43" xr:uid="{84480D29-B4A6-4CCE-8FFD-45812BAABEA0}"/>
  <tableColumns count="3">
    <tableColumn id="1" xr3:uid="{30C8EB60-F85C-47A1-8CB9-16DD9FF8D48E}" name="Category" totalsRowLabel="Samtals" dataDxfId="41" totalsRowDxfId="40" dataCellStyle="Normal" totalsRowCellStyle="Total - Heading"/>
    <tableColumn id="2" xr3:uid="{2699D19E-D676-42BC-9253-2903ACD2126A}" name="Estimated" totalsRowFunction="sum" dataDxfId="39" totalsRowDxfId="38" dataCellStyle="Currency [0]" totalsRowCellStyle="Total - Heading"/>
    <tableColumn id="3" xr3:uid="{22E46493-6862-4F33-807C-3BC7923A18DE}" name="Actual" totalsRowFunction="sum" dataDxfId="37" totalsRowDxfId="36" dataCellStyle="Currency [0]" totalsRowCellStyle="Total - Heading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F4508C8-B8A6-4DC1-A843-FA7E34D1492F}" name="Table410" displayName="Table410" ref="B47:D52" totalsRowCount="1" headerRowDxfId="35" dataDxfId="34" totalsRowDxfId="33" headerRowCellStyle="Normal" dataCellStyle="Normal" totalsRowCellStyle="Total - Heading">
  <autoFilter ref="B47:D51" xr:uid="{2D7C70C9-7516-4F60-9EAE-BD589A6DF94B}"/>
  <tableColumns count="3">
    <tableColumn id="1" xr3:uid="{950F5C7D-81CD-45D5-913F-485A5AFAC047}" name="Category" totalsRowLabel="Total" dataDxfId="32" totalsRowDxfId="31" dataCellStyle="Normal"/>
    <tableColumn id="2" xr3:uid="{A9C27487-949C-4B6C-AD3D-F3B67E25510D}" name="Estimated" totalsRowFunction="sum" dataDxfId="30" totalsRowDxfId="29" dataCellStyle="Normal"/>
    <tableColumn id="3" xr3:uid="{0A83E1CF-BF43-4CB1-862A-7E5A2FA84037}" name="Actual" totalsRowFunction="sum" dataDxfId="28" totalsRowDxfId="27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ventPlanner">
      <a:majorFont>
        <a:latin typeface="Rockwel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44CA-36F0-4B18-B5CB-7D229150FC49}">
  <dimension ref="A1:BZ63"/>
  <sheetViews>
    <sheetView showGridLines="0" tabSelected="1" topLeftCell="A7" zoomScaleNormal="100" workbookViewId="0">
      <selection activeCell="D40" sqref="D40:M40"/>
    </sheetView>
  </sheetViews>
  <sheetFormatPr defaultColWidth="9" defaultRowHeight="18" customHeight="1"/>
  <cols>
    <col min="1" max="1" width="3.25" style="10" customWidth="1"/>
    <col min="2" max="2" width="2.625" style="10" customWidth="1"/>
    <col min="3" max="3" width="4.25" style="30" customWidth="1"/>
    <col min="4" max="39" width="4.25" style="10" customWidth="1"/>
    <col min="40" max="40" width="2.625" style="10" customWidth="1"/>
    <col min="41" max="41" width="7.625" style="10" customWidth="1"/>
    <col min="42" max="16384" width="9" style="17"/>
  </cols>
  <sheetData>
    <row r="1" spans="2:40" ht="15" customHeight="1"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2:40" ht="18" customHeight="1">
      <c r="B2" s="221"/>
      <c r="C2" s="221"/>
      <c r="D2" s="221"/>
      <c r="E2" s="233" t="s">
        <v>6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</row>
    <row r="3" spans="2:40" ht="18" customHeight="1">
      <c r="B3" s="221"/>
      <c r="C3" s="221"/>
      <c r="D3" s="221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</row>
    <row r="4" spans="2:40" ht="18" customHeight="1">
      <c r="B4" s="221"/>
      <c r="C4" s="221"/>
      <c r="D4" s="221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</row>
    <row r="5" spans="2:40" ht="18" customHeight="1">
      <c r="B5" s="221"/>
      <c r="C5" s="221"/>
      <c r="D5" s="221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</row>
    <row r="6" spans="2:40" ht="33" customHeight="1">
      <c r="B6" s="221"/>
      <c r="C6" s="221"/>
      <c r="D6" s="221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</row>
    <row r="7" spans="2:40" ht="12" customHeight="1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</row>
    <row r="8" spans="2:40" ht="20.45" customHeight="1">
      <c r="B8" s="9"/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ht="18" customHeight="1"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2:40" s="45" customFormat="1" ht="24" customHeight="1">
      <c r="B10" s="46"/>
      <c r="C10" s="235" t="s">
        <v>8</v>
      </c>
      <c r="D10" s="235"/>
      <c r="E10" s="235"/>
      <c r="F10" s="235"/>
      <c r="G10" s="235"/>
      <c r="H10" s="235"/>
      <c r="I10" s="236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46"/>
    </row>
    <row r="11" spans="2:40" s="45" customFormat="1" ht="24" customHeight="1">
      <c r="B11" s="46"/>
      <c r="C11" s="235" t="s">
        <v>7</v>
      </c>
      <c r="D11" s="235"/>
      <c r="E11" s="235"/>
      <c r="F11" s="235"/>
      <c r="G11" s="235"/>
      <c r="H11" s="235"/>
      <c r="I11" s="236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46"/>
    </row>
    <row r="12" spans="2:40" s="45" customFormat="1" ht="24" customHeight="1">
      <c r="B12" s="46"/>
      <c r="C12" s="235" t="s">
        <v>43</v>
      </c>
      <c r="D12" s="235"/>
      <c r="E12" s="235"/>
      <c r="F12" s="235"/>
      <c r="G12" s="235"/>
      <c r="H12" s="235"/>
      <c r="I12" s="236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46"/>
    </row>
    <row r="13" spans="2:40" s="45" customFormat="1" ht="24" customHeight="1">
      <c r="B13" s="46"/>
      <c r="C13" s="235" t="s">
        <v>9</v>
      </c>
      <c r="D13" s="235"/>
      <c r="E13" s="235"/>
      <c r="F13" s="235"/>
      <c r="G13" s="235"/>
      <c r="H13" s="235"/>
      <c r="I13" s="239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5" t="s">
        <v>10</v>
      </c>
      <c r="X13" s="235"/>
      <c r="Y13" s="235"/>
      <c r="Z13" s="235"/>
      <c r="AA13" s="235"/>
      <c r="AB13" s="235"/>
      <c r="AC13" s="239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46"/>
    </row>
    <row r="14" spans="2:40" s="45" customFormat="1" ht="24" customHeight="1">
      <c r="B14" s="46"/>
      <c r="C14" s="235" t="s">
        <v>11</v>
      </c>
      <c r="D14" s="235"/>
      <c r="E14" s="235"/>
      <c r="F14" s="235"/>
      <c r="G14" s="235"/>
      <c r="H14" s="235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46"/>
    </row>
    <row r="15" spans="2:40" s="10" customFormat="1" ht="20.100000000000001" customHeight="1">
      <c r="B15" s="12"/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4"/>
      <c r="X15" s="14"/>
      <c r="Y15" s="14"/>
      <c r="Z15" s="14"/>
      <c r="AA15" s="14"/>
      <c r="AB15" s="14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2:40" s="10" customFormat="1" ht="34.15" customHeight="1">
      <c r="B16" s="9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78" s="36" customFormat="1" ht="39.950000000000003" customHeight="1" thickBot="1">
      <c r="B17" s="33"/>
      <c r="C17" s="34"/>
      <c r="D17" s="145" t="s">
        <v>15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78" s="44" customFormat="1" ht="30" customHeight="1">
      <c r="B18" s="39"/>
      <c r="C18" s="207" t="s">
        <v>12</v>
      </c>
      <c r="D18" s="208"/>
      <c r="E18" s="208"/>
      <c r="F18" s="208"/>
      <c r="G18" s="208"/>
      <c r="H18" s="208"/>
      <c r="I18" s="208" t="s">
        <v>13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 t="s">
        <v>14</v>
      </c>
      <c r="AD18" s="208"/>
      <c r="AE18" s="208"/>
      <c r="AF18" s="208"/>
      <c r="AG18" s="208"/>
      <c r="AH18" s="208"/>
      <c r="AI18" s="208"/>
      <c r="AJ18" s="208"/>
      <c r="AK18" s="208"/>
      <c r="AL18" s="208"/>
      <c r="AM18" s="240"/>
      <c r="AN18" s="39"/>
    </row>
    <row r="19" spans="1:78" s="9" customFormat="1" ht="24" customHeight="1">
      <c r="B19" s="12"/>
      <c r="C19" s="229"/>
      <c r="D19" s="211"/>
      <c r="E19" s="211"/>
      <c r="F19" s="211"/>
      <c r="G19" s="211"/>
      <c r="H19" s="211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29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12"/>
    </row>
    <row r="20" spans="1:78" s="9" customFormat="1" ht="24" customHeight="1">
      <c r="B20" s="12"/>
      <c r="C20" s="238"/>
      <c r="D20" s="211"/>
      <c r="E20" s="211"/>
      <c r="F20" s="211"/>
      <c r="G20" s="211"/>
      <c r="H20" s="211"/>
      <c r="I20" s="210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0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12"/>
    </row>
    <row r="21" spans="1:78" s="9" customFormat="1" ht="24" customHeight="1">
      <c r="B21" s="12"/>
      <c r="C21" s="210"/>
      <c r="D21" s="211"/>
      <c r="E21" s="211"/>
      <c r="F21" s="211"/>
      <c r="G21" s="211"/>
      <c r="H21" s="211"/>
      <c r="I21" s="212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26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12"/>
    </row>
    <row r="22" spans="1:78" s="9" customFormat="1" ht="24" customHeight="1">
      <c r="B22" s="12"/>
      <c r="C22" s="210"/>
      <c r="D22" s="211"/>
      <c r="E22" s="211"/>
      <c r="F22" s="211"/>
      <c r="G22" s="211"/>
      <c r="H22" s="211"/>
      <c r="I22" s="212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0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12"/>
    </row>
    <row r="23" spans="1:78" s="9" customFormat="1" ht="24" customHeight="1">
      <c r="B23" s="12"/>
      <c r="C23" s="210"/>
      <c r="D23" s="211"/>
      <c r="E23" s="211"/>
      <c r="F23" s="211"/>
      <c r="G23" s="211"/>
      <c r="H23" s="211"/>
      <c r="I23" s="213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2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12"/>
    </row>
    <row r="24" spans="1:78" s="9" customFormat="1" ht="24" customHeight="1">
      <c r="B24" s="12"/>
      <c r="C24" s="210"/>
      <c r="D24" s="211"/>
      <c r="E24" s="211"/>
      <c r="F24" s="211"/>
      <c r="G24" s="211"/>
      <c r="H24" s="211"/>
      <c r="I24" s="210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2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12"/>
    </row>
    <row r="25" spans="1:78" s="9" customFormat="1" ht="24" customHeight="1">
      <c r="B25" s="12"/>
      <c r="C25" s="132"/>
      <c r="D25" s="129"/>
      <c r="E25" s="129"/>
      <c r="F25" s="129"/>
      <c r="G25" s="129"/>
      <c r="H25" s="133"/>
      <c r="I25" s="136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131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12"/>
    </row>
    <row r="26" spans="1:78" s="9" customFormat="1" ht="24" customHeight="1">
      <c r="B26" s="12"/>
      <c r="C26" s="210"/>
      <c r="D26" s="211"/>
      <c r="E26" s="211"/>
      <c r="F26" s="211"/>
      <c r="G26" s="211"/>
      <c r="H26" s="211"/>
      <c r="I26" s="210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2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12"/>
    </row>
    <row r="27" spans="1:78" s="9" customFormat="1" ht="24" customHeight="1">
      <c r="B27" s="12"/>
      <c r="C27" s="227"/>
      <c r="D27" s="228"/>
      <c r="E27" s="228"/>
      <c r="F27" s="228"/>
      <c r="G27" s="228"/>
      <c r="H27" s="228"/>
      <c r="I27" s="212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4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12"/>
      <c r="AP27" s="230"/>
      <c r="AQ27" s="231"/>
      <c r="AR27" s="231"/>
      <c r="AS27" s="231"/>
      <c r="AT27" s="231"/>
      <c r="AU27" s="231"/>
      <c r="AV27" s="230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2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</row>
    <row r="28" spans="1:78" s="9" customFormat="1" ht="24" customHeight="1">
      <c r="B28" s="12"/>
      <c r="C28" s="210"/>
      <c r="D28" s="211"/>
      <c r="E28" s="211"/>
      <c r="F28" s="211"/>
      <c r="G28" s="211"/>
      <c r="H28" s="211"/>
      <c r="I28" s="213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4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12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</row>
    <row r="29" spans="1:78" s="9" customFormat="1" ht="24" customHeight="1">
      <c r="B29" s="12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12"/>
    </row>
    <row r="30" spans="1:78" s="9" customFormat="1" ht="21.95" customHeight="1">
      <c r="B30" s="12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2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12"/>
    </row>
    <row r="31" spans="1:78" s="38" customFormat="1" ht="39.950000000000003" customHeight="1" thickBot="1">
      <c r="B31" s="35"/>
      <c r="C31" s="37"/>
      <c r="D31" s="145" t="s">
        <v>20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45" t="s">
        <v>46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78" s="43" customFormat="1" ht="30" customHeight="1" thickBot="1">
      <c r="A32" s="41"/>
      <c r="B32" s="42"/>
      <c r="C32" s="215" t="s">
        <v>20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7"/>
      <c r="N32" s="42"/>
      <c r="O32" s="42"/>
      <c r="P32" s="207" t="s">
        <v>21</v>
      </c>
      <c r="Q32" s="208"/>
      <c r="R32" s="208"/>
      <c r="S32" s="208"/>
      <c r="T32" s="208"/>
      <c r="U32" s="208"/>
      <c r="V32" s="208" t="s">
        <v>12</v>
      </c>
      <c r="W32" s="208"/>
      <c r="X32" s="208"/>
      <c r="Y32" s="208"/>
      <c r="Z32" s="208" t="s">
        <v>14</v>
      </c>
      <c r="AA32" s="208"/>
      <c r="AB32" s="208"/>
      <c r="AC32" s="208"/>
      <c r="AD32" s="208"/>
      <c r="AE32" s="208"/>
      <c r="AF32" s="208"/>
      <c r="AG32" s="208"/>
      <c r="AH32" s="224" t="s">
        <v>22</v>
      </c>
      <c r="AI32" s="224"/>
      <c r="AJ32" s="224"/>
      <c r="AK32" s="224"/>
      <c r="AL32" s="224"/>
      <c r="AM32" s="225"/>
      <c r="AN32" s="42"/>
      <c r="AO32" s="41"/>
    </row>
    <row r="33" spans="2:40" s="10" customFormat="1" ht="20.100000000000001" customHeight="1">
      <c r="B33" s="12"/>
      <c r="C33" s="20" t="s">
        <v>1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9"/>
      <c r="N33" s="18"/>
      <c r="O33" s="1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200"/>
      <c r="AI33" s="200"/>
      <c r="AJ33" s="200"/>
      <c r="AK33" s="200"/>
      <c r="AL33" s="200"/>
      <c r="AM33" s="200"/>
      <c r="AN33" s="12"/>
    </row>
    <row r="34" spans="2:40" ht="18" customHeight="1">
      <c r="B34" s="12"/>
      <c r="C34" s="23" t="s">
        <v>1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5"/>
      <c r="N34" s="21"/>
      <c r="O34" s="22"/>
      <c r="P34" s="179"/>
      <c r="Q34" s="179"/>
      <c r="R34" s="179"/>
      <c r="S34" s="179"/>
      <c r="T34" s="179"/>
      <c r="U34" s="179"/>
      <c r="V34" s="20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200"/>
      <c r="AI34" s="200"/>
      <c r="AJ34" s="200"/>
      <c r="AK34" s="200"/>
      <c r="AL34" s="200"/>
      <c r="AM34" s="200"/>
      <c r="AN34" s="12"/>
    </row>
    <row r="35" spans="2:40" ht="18" customHeight="1">
      <c r="B35" s="12"/>
      <c r="C35" s="23" t="s">
        <v>0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5"/>
      <c r="N35" s="21"/>
      <c r="O35" s="22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200"/>
      <c r="AI35" s="200"/>
      <c r="AJ35" s="200"/>
      <c r="AK35" s="200"/>
      <c r="AL35" s="200"/>
      <c r="AM35" s="200"/>
      <c r="AN35" s="12"/>
    </row>
    <row r="36" spans="2:40" ht="18" customHeight="1">
      <c r="B36" s="12"/>
      <c r="C36" s="23" t="s">
        <v>1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5"/>
      <c r="N36" s="21"/>
      <c r="O36" s="22"/>
      <c r="P36" s="179"/>
      <c r="Q36" s="179"/>
      <c r="R36" s="179"/>
      <c r="S36" s="179"/>
      <c r="T36" s="179"/>
      <c r="U36" s="179"/>
      <c r="V36" s="20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200"/>
      <c r="AI36" s="200"/>
      <c r="AJ36" s="200"/>
      <c r="AK36" s="200"/>
      <c r="AL36" s="200"/>
      <c r="AM36" s="200"/>
      <c r="AN36" s="12"/>
    </row>
    <row r="37" spans="2:40" ht="18" customHeight="1">
      <c r="B37" s="12"/>
      <c r="C37" s="23" t="s">
        <v>42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3"/>
      <c r="N37" s="21"/>
      <c r="O37" s="22"/>
      <c r="P37" s="174"/>
      <c r="Q37" s="174"/>
      <c r="R37" s="174"/>
      <c r="S37" s="174"/>
      <c r="T37" s="174"/>
      <c r="U37" s="174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200"/>
      <c r="AI37" s="200"/>
      <c r="AJ37" s="200"/>
      <c r="AK37" s="200"/>
      <c r="AL37" s="200"/>
      <c r="AM37" s="200"/>
      <c r="AN37" s="12"/>
    </row>
    <row r="38" spans="2:40" ht="18" customHeight="1">
      <c r="B38" s="12"/>
      <c r="C38" s="23" t="s">
        <v>1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21"/>
      <c r="O38" s="22"/>
      <c r="P38" s="174"/>
      <c r="Q38" s="174"/>
      <c r="R38" s="174"/>
      <c r="S38" s="174"/>
      <c r="T38" s="174"/>
      <c r="U38" s="174"/>
      <c r="V38" s="20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200"/>
      <c r="AI38" s="200"/>
      <c r="AJ38" s="200"/>
      <c r="AK38" s="200"/>
      <c r="AL38" s="200"/>
      <c r="AM38" s="200"/>
      <c r="AN38" s="12"/>
    </row>
    <row r="39" spans="2:40" ht="18" customHeight="1">
      <c r="B39" s="12"/>
      <c r="C39" s="23" t="s">
        <v>1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5"/>
      <c r="N39" s="21"/>
      <c r="O39" s="22"/>
      <c r="P39" s="174"/>
      <c r="Q39" s="174"/>
      <c r="R39" s="174"/>
      <c r="S39" s="174"/>
      <c r="T39" s="174"/>
      <c r="U39" s="174"/>
      <c r="V39" s="179"/>
      <c r="W39" s="179"/>
      <c r="X39" s="179"/>
      <c r="Y39" s="179"/>
      <c r="Z39" s="134"/>
      <c r="AA39" s="134"/>
      <c r="AB39" s="134"/>
      <c r="AC39" s="134"/>
      <c r="AD39" s="134"/>
      <c r="AE39" s="134"/>
      <c r="AF39" s="134"/>
      <c r="AG39" s="135"/>
      <c r="AH39" s="199"/>
      <c r="AI39" s="200"/>
      <c r="AJ39" s="200"/>
      <c r="AK39" s="200"/>
      <c r="AL39" s="200"/>
      <c r="AM39" s="200"/>
      <c r="AN39" s="12"/>
    </row>
    <row r="40" spans="2:40" ht="18" customHeight="1">
      <c r="B40" s="12"/>
      <c r="C40" s="23" t="s">
        <v>1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5"/>
      <c r="N40" s="21"/>
      <c r="O40" s="22"/>
      <c r="P40" s="174"/>
      <c r="Q40" s="174"/>
      <c r="R40" s="174"/>
      <c r="S40" s="174"/>
      <c r="T40" s="174"/>
      <c r="U40" s="174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200"/>
      <c r="AI40" s="200"/>
      <c r="AJ40" s="200"/>
      <c r="AK40" s="200"/>
      <c r="AL40" s="200"/>
      <c r="AM40" s="200"/>
      <c r="AN40" s="12"/>
    </row>
    <row r="41" spans="2:40" ht="18" customHeight="1">
      <c r="B41" s="12"/>
      <c r="C41" s="23" t="s">
        <v>1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5"/>
      <c r="N41" s="21"/>
      <c r="O41" s="22"/>
      <c r="P41" s="174"/>
      <c r="Q41" s="174"/>
      <c r="R41" s="174"/>
      <c r="S41" s="174"/>
      <c r="T41" s="174"/>
      <c r="U41" s="174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206"/>
      <c r="AI41" s="206"/>
      <c r="AJ41" s="206"/>
      <c r="AK41" s="206"/>
      <c r="AL41" s="206"/>
      <c r="AM41" s="206"/>
      <c r="AN41" s="12"/>
    </row>
    <row r="42" spans="2:40" ht="18" customHeight="1">
      <c r="B42" s="12"/>
      <c r="C42" s="23" t="s">
        <v>1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5"/>
      <c r="N42" s="21"/>
      <c r="O42" s="22"/>
      <c r="P42" s="174"/>
      <c r="Q42" s="174"/>
      <c r="R42" s="174"/>
      <c r="S42" s="174"/>
      <c r="T42" s="174"/>
      <c r="U42" s="174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200"/>
      <c r="AI42" s="200"/>
      <c r="AJ42" s="200"/>
      <c r="AK42" s="200"/>
      <c r="AL42" s="200"/>
      <c r="AM42" s="200"/>
      <c r="AN42" s="12"/>
    </row>
    <row r="43" spans="2:40" ht="18" customHeight="1" thickBot="1">
      <c r="B43" s="12"/>
      <c r="C43" s="138" t="s">
        <v>1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40"/>
      <c r="N43" s="21"/>
      <c r="O43" s="22"/>
      <c r="P43" s="156"/>
      <c r="Q43" s="141"/>
      <c r="R43" s="141"/>
      <c r="S43" s="141"/>
      <c r="T43" s="141"/>
      <c r="U43" s="141"/>
      <c r="V43" s="157"/>
      <c r="W43" s="142"/>
      <c r="X43" s="142"/>
      <c r="Y43" s="142"/>
      <c r="Z43" s="157"/>
      <c r="AA43" s="142"/>
      <c r="AB43" s="142"/>
      <c r="AC43" s="142"/>
      <c r="AD43" s="142"/>
      <c r="AE43" s="142"/>
      <c r="AF43" s="142"/>
      <c r="AG43" s="142"/>
      <c r="AH43" s="158"/>
      <c r="AI43" s="143"/>
      <c r="AJ43" s="143"/>
      <c r="AK43" s="143"/>
      <c r="AL43" s="143"/>
      <c r="AM43" s="144"/>
      <c r="AN43" s="12"/>
    </row>
    <row r="44" spans="2:40" ht="18" customHeight="1" thickTop="1" thickBot="1">
      <c r="B44" s="12"/>
      <c r="C44" s="24" t="s">
        <v>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"/>
      <c r="O44" s="22"/>
      <c r="P44" s="175"/>
      <c r="Q44" s="176"/>
      <c r="R44" s="176"/>
      <c r="S44" s="176"/>
      <c r="T44" s="176"/>
      <c r="U44" s="176"/>
      <c r="V44" s="187"/>
      <c r="W44" s="187"/>
      <c r="X44" s="187"/>
      <c r="Y44" s="187"/>
      <c r="Z44" s="188" t="s">
        <v>26</v>
      </c>
      <c r="AA44" s="188"/>
      <c r="AB44" s="188"/>
      <c r="AC44" s="188"/>
      <c r="AD44" s="188"/>
      <c r="AE44" s="188"/>
      <c r="AF44" s="188"/>
      <c r="AG44" s="189"/>
      <c r="AH44" s="190">
        <f>SUM(AH33:AM43)</f>
        <v>0</v>
      </c>
      <c r="AI44" s="190"/>
      <c r="AJ44" s="190"/>
      <c r="AK44" s="190"/>
      <c r="AL44" s="190"/>
      <c r="AM44" s="190"/>
      <c r="AN44" s="12"/>
    </row>
    <row r="45" spans="2:40" ht="18" customHeight="1">
      <c r="B45" s="12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2"/>
    </row>
    <row r="46" spans="2:40" ht="18" customHeight="1">
      <c r="B46" s="9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ht="15" customHeight="1">
      <c r="B47" s="9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ht="18" customHeight="1">
      <c r="B48" s="9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146"/>
      <c r="O48" s="146"/>
      <c r="P48" s="146"/>
      <c r="Q48" s="178" t="s">
        <v>34</v>
      </c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1" ht="18" customHeight="1">
      <c r="B49" s="9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146"/>
      <c r="O49" s="146"/>
      <c r="P49" s="146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1" ht="18" customHeight="1"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1" ht="18" customHeight="1" thickBot="1">
      <c r="B51" s="12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1" s="43" customFormat="1" ht="21.95" customHeight="1" thickBot="1">
      <c r="A52" s="41"/>
      <c r="B52" s="42"/>
      <c r="C52" s="180" t="s">
        <v>16</v>
      </c>
      <c r="D52" s="181"/>
      <c r="E52" s="181"/>
      <c r="F52" s="181"/>
      <c r="G52" s="181"/>
      <c r="H52" s="181" t="s">
        <v>17</v>
      </c>
      <c r="I52" s="181"/>
      <c r="J52" s="181"/>
      <c r="K52" s="181"/>
      <c r="L52" s="181" t="s">
        <v>18</v>
      </c>
      <c r="M52" s="181"/>
      <c r="N52" s="181"/>
      <c r="O52" s="181"/>
      <c r="P52" s="181"/>
      <c r="Q52" s="181" t="s">
        <v>19</v>
      </c>
      <c r="R52" s="181"/>
      <c r="S52" s="181"/>
      <c r="T52" s="197"/>
      <c r="U52" s="47"/>
      <c r="V52" s="180" t="s">
        <v>16</v>
      </c>
      <c r="W52" s="181"/>
      <c r="X52" s="181"/>
      <c r="Y52" s="181"/>
      <c r="Z52" s="181"/>
      <c r="AA52" s="181" t="s">
        <v>17</v>
      </c>
      <c r="AB52" s="181"/>
      <c r="AC52" s="181"/>
      <c r="AD52" s="181"/>
      <c r="AE52" s="181" t="s">
        <v>18</v>
      </c>
      <c r="AF52" s="181"/>
      <c r="AG52" s="181"/>
      <c r="AH52" s="181"/>
      <c r="AI52" s="181"/>
      <c r="AJ52" s="181" t="s">
        <v>19</v>
      </c>
      <c r="AK52" s="181"/>
      <c r="AL52" s="181"/>
      <c r="AM52" s="197"/>
      <c r="AN52" s="48"/>
      <c r="AO52" s="41"/>
    </row>
    <row r="53" spans="1:41" ht="18" customHeight="1">
      <c r="A53" s="17"/>
      <c r="B53" s="27"/>
      <c r="C53" s="195"/>
      <c r="D53" s="193"/>
      <c r="E53" s="193"/>
      <c r="F53" s="193"/>
      <c r="G53" s="193"/>
      <c r="H53" s="193"/>
      <c r="I53" s="193"/>
      <c r="J53" s="193"/>
      <c r="K53" s="193"/>
      <c r="L53" s="203"/>
      <c r="M53" s="193"/>
      <c r="N53" s="193"/>
      <c r="O53" s="193"/>
      <c r="P53" s="193"/>
      <c r="Q53" s="203"/>
      <c r="R53" s="193"/>
      <c r="S53" s="193"/>
      <c r="T53" s="198"/>
      <c r="U53" s="40"/>
      <c r="V53" s="195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8"/>
      <c r="AN53" s="7"/>
      <c r="AO53" s="17"/>
    </row>
    <row r="54" spans="1:41" ht="18" customHeight="1">
      <c r="B54" s="12"/>
      <c r="C54" s="177"/>
      <c r="D54" s="172"/>
      <c r="E54" s="172"/>
      <c r="F54" s="172"/>
      <c r="G54" s="172"/>
      <c r="H54" s="172"/>
      <c r="I54" s="172"/>
      <c r="J54" s="172"/>
      <c r="K54" s="172"/>
      <c r="L54" s="171"/>
      <c r="M54" s="172"/>
      <c r="N54" s="172"/>
      <c r="O54" s="172"/>
      <c r="P54" s="172"/>
      <c r="Q54" s="171"/>
      <c r="R54" s="172"/>
      <c r="S54" s="172"/>
      <c r="T54" s="173"/>
      <c r="U54" s="40"/>
      <c r="V54" s="177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3"/>
      <c r="AN54" s="7"/>
    </row>
    <row r="55" spans="1:41" ht="18" customHeight="1">
      <c r="B55" s="12"/>
      <c r="C55" s="182"/>
      <c r="D55" s="183"/>
      <c r="E55" s="183"/>
      <c r="F55" s="183"/>
      <c r="G55" s="184"/>
      <c r="H55" s="194"/>
      <c r="I55" s="183"/>
      <c r="J55" s="183"/>
      <c r="K55" s="184"/>
      <c r="L55" s="185"/>
      <c r="M55" s="183"/>
      <c r="N55" s="183"/>
      <c r="O55" s="183"/>
      <c r="P55" s="184"/>
      <c r="Q55" s="185"/>
      <c r="R55" s="183"/>
      <c r="S55" s="183"/>
      <c r="T55" s="186"/>
      <c r="U55" s="40"/>
      <c r="V55" s="182"/>
      <c r="W55" s="183"/>
      <c r="X55" s="183"/>
      <c r="Y55" s="183"/>
      <c r="Z55" s="184"/>
      <c r="AA55" s="194"/>
      <c r="AB55" s="183"/>
      <c r="AC55" s="183"/>
      <c r="AD55" s="184"/>
      <c r="AE55" s="194"/>
      <c r="AF55" s="183"/>
      <c r="AG55" s="183"/>
      <c r="AH55" s="183"/>
      <c r="AI55" s="184"/>
      <c r="AJ55" s="194"/>
      <c r="AK55" s="183"/>
      <c r="AL55" s="183"/>
      <c r="AM55" s="186"/>
      <c r="AN55" s="7"/>
    </row>
    <row r="56" spans="1:41" ht="18" customHeight="1">
      <c r="B56" s="12"/>
      <c r="C56" s="182"/>
      <c r="D56" s="183"/>
      <c r="E56" s="183"/>
      <c r="F56" s="183"/>
      <c r="G56" s="184"/>
      <c r="H56" s="194"/>
      <c r="I56" s="183"/>
      <c r="J56" s="183"/>
      <c r="K56" s="184"/>
      <c r="L56" s="185"/>
      <c r="M56" s="183"/>
      <c r="N56" s="183"/>
      <c r="O56" s="183"/>
      <c r="P56" s="184"/>
      <c r="Q56" s="185"/>
      <c r="R56" s="183"/>
      <c r="S56" s="183"/>
      <c r="T56" s="186"/>
      <c r="U56" s="40"/>
      <c r="V56" s="182"/>
      <c r="W56" s="183"/>
      <c r="X56" s="183"/>
      <c r="Y56" s="183"/>
      <c r="Z56" s="184"/>
      <c r="AA56" s="194"/>
      <c r="AB56" s="183"/>
      <c r="AC56" s="183"/>
      <c r="AD56" s="184"/>
      <c r="AE56" s="194"/>
      <c r="AF56" s="183"/>
      <c r="AG56" s="183"/>
      <c r="AH56" s="183"/>
      <c r="AI56" s="184"/>
      <c r="AJ56" s="194"/>
      <c r="AK56" s="183"/>
      <c r="AL56" s="183"/>
      <c r="AM56" s="186"/>
      <c r="AN56" s="7"/>
    </row>
    <row r="57" spans="1:41" ht="18" customHeight="1">
      <c r="B57" s="12"/>
      <c r="C57" s="182"/>
      <c r="D57" s="183"/>
      <c r="E57" s="183"/>
      <c r="F57" s="183"/>
      <c r="G57" s="184"/>
      <c r="H57" s="194"/>
      <c r="I57" s="183"/>
      <c r="J57" s="183"/>
      <c r="K57" s="184"/>
      <c r="L57" s="185"/>
      <c r="M57" s="183"/>
      <c r="N57" s="183"/>
      <c r="O57" s="183"/>
      <c r="P57" s="184"/>
      <c r="Q57" s="185"/>
      <c r="R57" s="183"/>
      <c r="S57" s="183"/>
      <c r="T57" s="186"/>
      <c r="U57" s="40"/>
      <c r="V57" s="182"/>
      <c r="W57" s="183"/>
      <c r="X57" s="183"/>
      <c r="Y57" s="183"/>
      <c r="Z57" s="184"/>
      <c r="AA57" s="194"/>
      <c r="AB57" s="183"/>
      <c r="AC57" s="183"/>
      <c r="AD57" s="184"/>
      <c r="AE57" s="194"/>
      <c r="AF57" s="183"/>
      <c r="AG57" s="183"/>
      <c r="AH57" s="183"/>
      <c r="AI57" s="184"/>
      <c r="AJ57" s="194"/>
      <c r="AK57" s="183"/>
      <c r="AL57" s="183"/>
      <c r="AM57" s="186"/>
      <c r="AN57" s="7"/>
    </row>
    <row r="58" spans="1:41" ht="18" customHeight="1">
      <c r="B58" s="12"/>
      <c r="C58" s="177"/>
      <c r="D58" s="172"/>
      <c r="E58" s="172"/>
      <c r="F58" s="172"/>
      <c r="G58" s="172"/>
      <c r="H58" s="172"/>
      <c r="I58" s="172"/>
      <c r="J58" s="172"/>
      <c r="K58" s="172"/>
      <c r="L58" s="171"/>
      <c r="M58" s="172"/>
      <c r="N58" s="172"/>
      <c r="O58" s="172"/>
      <c r="P58" s="172"/>
      <c r="Q58" s="172"/>
      <c r="R58" s="172"/>
      <c r="S58" s="172"/>
      <c r="T58" s="173"/>
      <c r="U58" s="40"/>
      <c r="V58" s="177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3"/>
      <c r="AN58" s="7"/>
    </row>
    <row r="59" spans="1:41" s="10" customFormat="1" ht="20.100000000000001" customHeight="1">
      <c r="B59" s="12"/>
      <c r="C59" s="177"/>
      <c r="D59" s="172"/>
      <c r="E59" s="172"/>
      <c r="F59" s="172"/>
      <c r="G59" s="172"/>
      <c r="H59" s="172"/>
      <c r="I59" s="172"/>
      <c r="J59" s="172"/>
      <c r="K59" s="172"/>
      <c r="L59" s="171"/>
      <c r="M59" s="172"/>
      <c r="N59" s="172"/>
      <c r="O59" s="172"/>
      <c r="P59" s="172"/>
      <c r="Q59" s="171"/>
      <c r="R59" s="172"/>
      <c r="S59" s="172"/>
      <c r="T59" s="173"/>
      <c r="U59" s="40"/>
      <c r="V59" s="177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3"/>
      <c r="AN59" s="7"/>
    </row>
    <row r="60" spans="1:41" s="10" customFormat="1" ht="20.100000000000001" customHeight="1" thickBot="1">
      <c r="B60" s="12"/>
      <c r="C60" s="191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6"/>
      <c r="U60" s="40"/>
      <c r="V60" s="191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6"/>
      <c r="AN60" s="7"/>
    </row>
    <row r="61" spans="1:41" s="10" customFormat="1" ht="20.100000000000001" customHeight="1">
      <c r="B61" s="12"/>
      <c r="C61" s="13"/>
      <c r="D61" s="13"/>
      <c r="E61" s="13"/>
      <c r="F61" s="13"/>
      <c r="G61" s="13"/>
      <c r="H61" s="13"/>
      <c r="I61" s="1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1" s="10" customFormat="1" ht="21.95" customHeight="1">
      <c r="B62" s="28"/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1" s="10" customFormat="1" ht="18" customHeight="1">
      <c r="B63" s="9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</sheetData>
  <sheetProtection selectLockedCells="1"/>
  <mergeCells count="189">
    <mergeCell ref="AP27:AU27"/>
    <mergeCell ref="AV27:BO27"/>
    <mergeCell ref="BP27:BZ27"/>
    <mergeCell ref="E2:AN6"/>
    <mergeCell ref="AC22:AM22"/>
    <mergeCell ref="B1:AE1"/>
    <mergeCell ref="C10:H10"/>
    <mergeCell ref="I10:AM10"/>
    <mergeCell ref="C11:H11"/>
    <mergeCell ref="I11:AM11"/>
    <mergeCell ref="AF1:AN1"/>
    <mergeCell ref="AC19:AM19"/>
    <mergeCell ref="C20:H20"/>
    <mergeCell ref="I20:AB20"/>
    <mergeCell ref="AC20:AM20"/>
    <mergeCell ref="C13:H13"/>
    <mergeCell ref="I13:V13"/>
    <mergeCell ref="W13:AB13"/>
    <mergeCell ref="AC13:AM13"/>
    <mergeCell ref="C14:H14"/>
    <mergeCell ref="I14:AM14"/>
    <mergeCell ref="C12:H12"/>
    <mergeCell ref="I12:AM12"/>
    <mergeCell ref="AC18:AM18"/>
    <mergeCell ref="B7:AD7"/>
    <mergeCell ref="AE7:AN7"/>
    <mergeCell ref="B2:D6"/>
    <mergeCell ref="D37:M37"/>
    <mergeCell ref="P37:U37"/>
    <mergeCell ref="P38:U38"/>
    <mergeCell ref="D38:M38"/>
    <mergeCell ref="AH34:AM34"/>
    <mergeCell ref="AH35:AM35"/>
    <mergeCell ref="AH36:AM36"/>
    <mergeCell ref="AC27:AM27"/>
    <mergeCell ref="AH33:AM33"/>
    <mergeCell ref="AC23:AM23"/>
    <mergeCell ref="Z32:AG32"/>
    <mergeCell ref="AH32:AM32"/>
    <mergeCell ref="I21:AB21"/>
    <mergeCell ref="AC21:AM21"/>
    <mergeCell ref="C22:H22"/>
    <mergeCell ref="I22:AB22"/>
    <mergeCell ref="C27:H27"/>
    <mergeCell ref="C19:H19"/>
    <mergeCell ref="AH37:AM37"/>
    <mergeCell ref="C21:H21"/>
    <mergeCell ref="I18:AB18"/>
    <mergeCell ref="AC24:AM24"/>
    <mergeCell ref="C32:M32"/>
    <mergeCell ref="P32:U32"/>
    <mergeCell ref="V35:Y35"/>
    <mergeCell ref="V36:Y36"/>
    <mergeCell ref="C24:H24"/>
    <mergeCell ref="I24:AB24"/>
    <mergeCell ref="AH38:AM38"/>
    <mergeCell ref="I19:AB19"/>
    <mergeCell ref="D36:M36"/>
    <mergeCell ref="C23:H23"/>
    <mergeCell ref="I23:AB23"/>
    <mergeCell ref="D33:M33"/>
    <mergeCell ref="P33:U33"/>
    <mergeCell ref="P34:U34"/>
    <mergeCell ref="I27:AB27"/>
    <mergeCell ref="C29:H29"/>
    <mergeCell ref="I29:AB29"/>
    <mergeCell ref="AC29:AM29"/>
    <mergeCell ref="C30:H30"/>
    <mergeCell ref="I30:AB30"/>
    <mergeCell ref="AC30:AM30"/>
    <mergeCell ref="C18:H18"/>
    <mergeCell ref="P35:U35"/>
    <mergeCell ref="P36:U36"/>
    <mergeCell ref="D34:M34"/>
    <mergeCell ref="V33:Y33"/>
    <mergeCell ref="V34:Y34"/>
    <mergeCell ref="D39:M39"/>
    <mergeCell ref="D35:M35"/>
    <mergeCell ref="Z37:AG37"/>
    <mergeCell ref="Z38:AG38"/>
    <mergeCell ref="Z35:AG35"/>
    <mergeCell ref="Z36:AG36"/>
    <mergeCell ref="V37:Y37"/>
    <mergeCell ref="V38:Y38"/>
    <mergeCell ref="V39:Y39"/>
    <mergeCell ref="C26:H26"/>
    <mergeCell ref="I26:AB26"/>
    <mergeCell ref="AC26:AM26"/>
    <mergeCell ref="C28:H28"/>
    <mergeCell ref="I28:AB28"/>
    <mergeCell ref="AC28:AM28"/>
    <mergeCell ref="V32:Y32"/>
    <mergeCell ref="Z33:AG33"/>
    <mergeCell ref="Z34:AG34"/>
    <mergeCell ref="AH39:AM39"/>
    <mergeCell ref="H52:K52"/>
    <mergeCell ref="V40:Y40"/>
    <mergeCell ref="V41:Y41"/>
    <mergeCell ref="D44:M44"/>
    <mergeCell ref="L53:P53"/>
    <mergeCell ref="L52:P52"/>
    <mergeCell ref="Q52:T52"/>
    <mergeCell ref="Q53:T53"/>
    <mergeCell ref="D40:M40"/>
    <mergeCell ref="D41:M41"/>
    <mergeCell ref="D42:M42"/>
    <mergeCell ref="V42:Y42"/>
    <mergeCell ref="AH40:AM40"/>
    <mergeCell ref="Z41:AG41"/>
    <mergeCell ref="Z42:AG42"/>
    <mergeCell ref="AH41:AM41"/>
    <mergeCell ref="AH42:AM42"/>
    <mergeCell ref="AJ55:AM55"/>
    <mergeCell ref="L55:P55"/>
    <mergeCell ref="V54:Z54"/>
    <mergeCell ref="AA54:AD54"/>
    <mergeCell ref="AJ54:AM54"/>
    <mergeCell ref="L54:P54"/>
    <mergeCell ref="Q54:T54"/>
    <mergeCell ref="AJ52:AM52"/>
    <mergeCell ref="AJ53:AM53"/>
    <mergeCell ref="V52:Z52"/>
    <mergeCell ref="AA52:AD52"/>
    <mergeCell ref="AE52:AI52"/>
    <mergeCell ref="V53:Z53"/>
    <mergeCell ref="AA53:AD53"/>
    <mergeCell ref="AE53:AI53"/>
    <mergeCell ref="L60:P60"/>
    <mergeCell ref="AA55:AD55"/>
    <mergeCell ref="AE55:AI55"/>
    <mergeCell ref="V60:Z60"/>
    <mergeCell ref="AA60:AD60"/>
    <mergeCell ref="AE60:AI60"/>
    <mergeCell ref="AJ58:AM58"/>
    <mergeCell ref="AJ59:AM59"/>
    <mergeCell ref="Q60:T60"/>
    <mergeCell ref="AA59:AD59"/>
    <mergeCell ref="AE59:AI59"/>
    <mergeCell ref="AJ60:AM60"/>
    <mergeCell ref="AJ56:AM56"/>
    <mergeCell ref="AJ57:AM57"/>
    <mergeCell ref="AE56:AI56"/>
    <mergeCell ref="AE57:AI57"/>
    <mergeCell ref="AA56:AD56"/>
    <mergeCell ref="AA57:AD57"/>
    <mergeCell ref="V58:Z58"/>
    <mergeCell ref="AA58:AD58"/>
    <mergeCell ref="AE58:AI58"/>
    <mergeCell ref="V59:Z59"/>
    <mergeCell ref="Q55:T55"/>
    <mergeCell ref="Q58:T58"/>
    <mergeCell ref="C60:G60"/>
    <mergeCell ref="H53:K53"/>
    <mergeCell ref="H54:K54"/>
    <mergeCell ref="H55:K55"/>
    <mergeCell ref="H58:K58"/>
    <mergeCell ref="H59:K59"/>
    <mergeCell ref="H60:K60"/>
    <mergeCell ref="H57:K57"/>
    <mergeCell ref="C56:G56"/>
    <mergeCell ref="C57:G57"/>
    <mergeCell ref="H56:K56"/>
    <mergeCell ref="C54:G54"/>
    <mergeCell ref="C53:G53"/>
    <mergeCell ref="C55:G55"/>
    <mergeCell ref="Q59:T59"/>
    <mergeCell ref="P39:U39"/>
    <mergeCell ref="P40:U40"/>
    <mergeCell ref="P41:U41"/>
    <mergeCell ref="P42:U42"/>
    <mergeCell ref="P44:U44"/>
    <mergeCell ref="C58:G58"/>
    <mergeCell ref="C59:G59"/>
    <mergeCell ref="L58:P58"/>
    <mergeCell ref="L59:P59"/>
    <mergeCell ref="Q48:AA49"/>
    <mergeCell ref="Z40:AG40"/>
    <mergeCell ref="C52:G52"/>
    <mergeCell ref="AE54:AI54"/>
    <mergeCell ref="V56:Z56"/>
    <mergeCell ref="V57:Z57"/>
    <mergeCell ref="L56:P56"/>
    <mergeCell ref="L57:P57"/>
    <mergeCell ref="Q56:T56"/>
    <mergeCell ref="Q57:T57"/>
    <mergeCell ref="V55:Z55"/>
    <mergeCell ref="V44:Y44"/>
    <mergeCell ref="Z44:AG44"/>
    <mergeCell ref="AH44:AM44"/>
  </mergeCells>
  <conditionalFormatting sqref="N33:O44 P37:P43 C37:C43">
    <cfRule type="cellIs" dxfId="121" priority="34" operator="equal">
      <formula>"✖"</formula>
    </cfRule>
  </conditionalFormatting>
  <conditionalFormatting sqref="N33:O44 P37:P43 C37:C43">
    <cfRule type="cellIs" dxfId="120" priority="33" operator="equal">
      <formula>"✔"</formula>
    </cfRule>
  </conditionalFormatting>
  <conditionalFormatting sqref="P44">
    <cfRule type="cellIs" dxfId="119" priority="26" operator="equal">
      <formula>"✖"</formula>
    </cfRule>
  </conditionalFormatting>
  <conditionalFormatting sqref="P44">
    <cfRule type="cellIs" dxfId="118" priority="25" operator="equal">
      <formula>"✔"</formula>
    </cfRule>
  </conditionalFormatting>
  <conditionalFormatting sqref="C34">
    <cfRule type="cellIs" dxfId="117" priority="22" operator="equal">
      <formula>"✖"</formula>
    </cfRule>
  </conditionalFormatting>
  <conditionalFormatting sqref="C34">
    <cfRule type="cellIs" dxfId="116" priority="21" operator="equal">
      <formula>"✔"</formula>
    </cfRule>
  </conditionalFormatting>
  <conditionalFormatting sqref="C44">
    <cfRule type="cellIs" dxfId="115" priority="14" operator="equal">
      <formula>"✖"</formula>
    </cfRule>
  </conditionalFormatting>
  <conditionalFormatting sqref="C44">
    <cfRule type="cellIs" dxfId="114" priority="13" operator="equal">
      <formula>"✔"</formula>
    </cfRule>
  </conditionalFormatting>
  <conditionalFormatting sqref="C36">
    <cfRule type="cellIs" dxfId="113" priority="18" operator="equal">
      <formula>"✖"</formula>
    </cfRule>
  </conditionalFormatting>
  <conditionalFormatting sqref="C36">
    <cfRule type="cellIs" dxfId="112" priority="17" operator="equal">
      <formula>"✔"</formula>
    </cfRule>
  </conditionalFormatting>
  <conditionalFormatting sqref="C33">
    <cfRule type="cellIs" dxfId="111" priority="24" operator="equal">
      <formula>"✖"</formula>
    </cfRule>
  </conditionalFormatting>
  <conditionalFormatting sqref="C33">
    <cfRule type="cellIs" dxfId="110" priority="23" operator="equal">
      <formula>"✔"</formula>
    </cfRule>
  </conditionalFormatting>
  <conditionalFormatting sqref="C35">
    <cfRule type="cellIs" dxfId="109" priority="20" operator="equal">
      <formula>"✖"</formula>
    </cfRule>
  </conditionalFormatting>
  <conditionalFormatting sqref="C35">
    <cfRule type="cellIs" dxfId="108" priority="19" operator="equal">
      <formula>"✔"</formula>
    </cfRule>
  </conditionalFormatting>
  <dataValidations count="5">
    <dataValidation allowBlank="1" showInputMessage="1" showErrorMessage="1" promptTitle="Event Planner" prompt="Use this template to track your budget, key contacts,_x000a_venue details, and more." sqref="A1" xr:uid="{474D8008-490C-480D-8006-F6938140F8DD}"/>
    <dataValidation allowBlank="1" showInputMessage="1" showErrorMessage="1" prompt="Select Week Start Date in this Cell" sqref="V31:Z31" xr:uid="{B58D32E9-5A98-46EC-B820-31B7A9434290}"/>
    <dataValidation allowBlank="1" showInputMessage="1" showErrorMessage="1" prompt="Calculated Values" sqref="AH33:AM44" xr:uid="{229DD09C-E785-41DB-8596-52229C60A050}"/>
    <dataValidation type="list" allowBlank="1" showInputMessage="1" showErrorMessage="1" sqref="C33:C44" xr:uid="{4B834EE2-DE62-4201-9130-12392D7E5222}">
      <formula1>"✔,✖,☐"</formula1>
    </dataValidation>
    <dataValidation allowBlank="1" showInputMessage="1" showErrorMessage="1" prompt="For Information only!" sqref="V33:Y44" xr:uid="{B30444BC-66ED-4511-B2C3-A553712C0E92}"/>
  </dataValidations>
  <pageMargins left="0.7" right="0.7" top="0.75" bottom="0.7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H60"/>
  <sheetViews>
    <sheetView showGridLines="0" topLeftCell="A22" zoomScaleNormal="100" workbookViewId="0">
      <selection activeCell="C16" sqref="C16:D16"/>
    </sheetView>
  </sheetViews>
  <sheetFormatPr defaultColWidth="9" defaultRowHeight="12.75"/>
  <cols>
    <col min="1" max="1" width="3.25" style="1" customWidth="1"/>
    <col min="2" max="2" width="52.625" style="1" customWidth="1"/>
    <col min="3" max="4" width="13" style="1" bestFit="1" customWidth="1"/>
    <col min="5" max="5" width="11.625" style="1" customWidth="1"/>
    <col min="6" max="6" width="52.625" style="1" customWidth="1"/>
    <col min="7" max="7" width="12" style="1" bestFit="1" customWidth="1"/>
    <col min="8" max="8" width="11.375" style="1" customWidth="1"/>
    <col min="9" max="16384" width="9" style="1"/>
  </cols>
  <sheetData>
    <row r="1" spans="1:8" s="17" customFormat="1" ht="15" customHeight="1">
      <c r="A1" s="10"/>
      <c r="B1" s="234"/>
      <c r="C1" s="234"/>
      <c r="D1" s="234"/>
      <c r="E1" s="234"/>
      <c r="F1" s="234"/>
      <c r="G1" s="234"/>
      <c r="H1" s="234"/>
    </row>
    <row r="2" spans="1:8" s="17" customFormat="1" ht="18" customHeight="1">
      <c r="A2" s="10"/>
      <c r="B2" s="242" t="s">
        <v>44</v>
      </c>
      <c r="C2" s="242"/>
      <c r="D2" s="242"/>
      <c r="E2" s="242"/>
      <c r="F2" s="242"/>
      <c r="G2" s="242"/>
      <c r="H2" s="242"/>
    </row>
    <row r="3" spans="1:8" s="17" customFormat="1" ht="18" customHeight="1">
      <c r="A3" s="10"/>
      <c r="B3" s="242"/>
      <c r="C3" s="242"/>
      <c r="D3" s="242"/>
      <c r="E3" s="242"/>
      <c r="F3" s="242"/>
      <c r="G3" s="242"/>
      <c r="H3" s="242"/>
    </row>
    <row r="4" spans="1:8" s="17" customFormat="1" ht="18" customHeight="1">
      <c r="A4" s="10"/>
      <c r="B4" s="242"/>
      <c r="C4" s="242"/>
      <c r="D4" s="242"/>
      <c r="E4" s="242"/>
      <c r="F4" s="242"/>
      <c r="G4" s="242"/>
      <c r="H4" s="242"/>
    </row>
    <row r="5" spans="1:8" s="17" customFormat="1" ht="18" customHeight="1">
      <c r="A5" s="10"/>
      <c r="B5" s="242"/>
      <c r="C5" s="242"/>
      <c r="D5" s="242"/>
      <c r="E5" s="242"/>
      <c r="F5" s="242"/>
      <c r="G5" s="242"/>
      <c r="H5" s="242"/>
    </row>
    <row r="6" spans="1:8" s="17" customFormat="1" ht="33" customHeight="1">
      <c r="A6" s="10"/>
      <c r="B6" s="242"/>
      <c r="C6" s="242"/>
      <c r="D6" s="242"/>
      <c r="E6" s="242"/>
      <c r="F6" s="242"/>
      <c r="G6" s="242"/>
      <c r="H6" s="242"/>
    </row>
    <row r="7" spans="1:8" s="17" customFormat="1" ht="12" customHeight="1">
      <c r="A7" s="10"/>
      <c r="B7" s="241"/>
      <c r="C7" s="241"/>
      <c r="D7" s="241"/>
      <c r="E7" s="241"/>
      <c r="F7" s="241"/>
      <c r="G7" s="241"/>
      <c r="H7" s="241"/>
    </row>
    <row r="8" spans="1:8" s="50" customFormat="1" ht="15" customHeight="1"/>
    <row r="9" spans="1:8" s="49" customFormat="1" ht="9.75" customHeight="1">
      <c r="A9" s="50"/>
      <c r="B9" s="50"/>
      <c r="C9" s="50"/>
      <c r="D9" s="50"/>
      <c r="E9" s="50"/>
      <c r="F9" s="50"/>
      <c r="G9" s="50"/>
      <c r="H9" s="50"/>
    </row>
    <row r="10" spans="1:8" s="49" customFormat="1" ht="15">
      <c r="A10" s="50"/>
      <c r="B10" s="50"/>
      <c r="C10" s="50"/>
      <c r="D10" s="50"/>
      <c r="E10" s="50"/>
      <c r="F10" s="50"/>
      <c r="G10" s="50"/>
      <c r="H10" s="50"/>
    </row>
    <row r="11" spans="1:8" s="49" customFormat="1" ht="15.75" thickBot="1">
      <c r="B11" s="55"/>
      <c r="C11" s="56"/>
      <c r="D11" s="56"/>
      <c r="E11" s="56"/>
      <c r="F11" s="56"/>
      <c r="G11" s="117" t="s">
        <v>31</v>
      </c>
      <c r="H11" s="57" t="s">
        <v>32</v>
      </c>
    </row>
    <row r="12" spans="1:8" s="58" customFormat="1" ht="22.5" customHeight="1">
      <c r="B12" s="59" t="s">
        <v>41</v>
      </c>
      <c r="E12" s="49"/>
      <c r="F12" s="49"/>
      <c r="G12" s="127">
        <f>SUM(C20,C29,C36,C44,G20,G29,G36,C52,G44,G52,C60,G60)</f>
        <v>0</v>
      </c>
      <c r="H12" s="127">
        <f>SUM(D20,D29,D36,D44,H20,H29,H36,H44,D52,H52,D60,H60)</f>
        <v>0</v>
      </c>
    </row>
    <row r="13" spans="1:8" s="49" customFormat="1" ht="26.25" customHeight="1">
      <c r="B13" s="60"/>
      <c r="G13" s="118"/>
      <c r="H13" s="50"/>
    </row>
    <row r="14" spans="1:8" s="49" customFormat="1" ht="18.75" customHeight="1">
      <c r="B14" s="147" t="str">
        <f>UPPER(Fræðsluáætlun!P33)</f>
        <v/>
      </c>
      <c r="C14" s="148" t="s">
        <v>31</v>
      </c>
      <c r="D14" s="149" t="s">
        <v>33</v>
      </c>
      <c r="F14" s="147" t="str">
        <f>UPPER(Fræðsluáætlun!P34)</f>
        <v/>
      </c>
      <c r="G14" s="148" t="s">
        <v>31</v>
      </c>
      <c r="H14" s="149" t="s">
        <v>33</v>
      </c>
    </row>
    <row r="15" spans="1:8" s="49" customFormat="1" ht="15" hidden="1">
      <c r="B15" s="51" t="s">
        <v>2</v>
      </c>
      <c r="C15" s="52" t="s">
        <v>3</v>
      </c>
      <c r="D15" s="52" t="s">
        <v>4</v>
      </c>
      <c r="E15" s="50"/>
      <c r="F15" s="53" t="s">
        <v>2</v>
      </c>
      <c r="G15" s="54" t="s">
        <v>3</v>
      </c>
      <c r="H15" s="54" t="s">
        <v>4</v>
      </c>
    </row>
    <row r="16" spans="1:8" s="49" customFormat="1" ht="15">
      <c r="B16" s="61" t="s">
        <v>14</v>
      </c>
      <c r="C16" s="119"/>
      <c r="D16" s="119"/>
      <c r="E16" s="50"/>
      <c r="F16" s="61" t="s">
        <v>14</v>
      </c>
      <c r="G16" s="119"/>
      <c r="H16" s="119"/>
    </row>
    <row r="17" spans="2:8" s="49" customFormat="1" ht="15">
      <c r="B17" s="62" t="s">
        <v>24</v>
      </c>
      <c r="C17" s="121"/>
      <c r="D17" s="121"/>
      <c r="E17" s="50"/>
      <c r="F17" s="62" t="s">
        <v>24</v>
      </c>
      <c r="G17" s="121"/>
      <c r="H17" s="121"/>
    </row>
    <row r="18" spans="2:8" s="49" customFormat="1" ht="15">
      <c r="B18" s="61" t="s">
        <v>25</v>
      </c>
      <c r="C18" s="119"/>
      <c r="D18" s="119"/>
      <c r="E18" s="50"/>
      <c r="F18" s="61" t="s">
        <v>25</v>
      </c>
      <c r="G18" s="119"/>
      <c r="H18" s="119"/>
    </row>
    <row r="19" spans="2:8" s="49" customFormat="1" ht="15">
      <c r="B19" s="63" t="s">
        <v>23</v>
      </c>
      <c r="C19" s="122"/>
      <c r="D19" s="122"/>
      <c r="E19" s="50"/>
      <c r="F19" s="63" t="s">
        <v>23</v>
      </c>
      <c r="G19" s="122"/>
      <c r="H19" s="122"/>
    </row>
    <row r="20" spans="2:8" s="49" customFormat="1" ht="15">
      <c r="B20" s="60" t="s">
        <v>26</v>
      </c>
      <c r="C20" s="120">
        <f>SUBTOTAL(109,Table1[Estimated])</f>
        <v>0</v>
      </c>
      <c r="D20" s="120">
        <f>SUBTOTAL(109,Table1[Actual])</f>
        <v>0</v>
      </c>
      <c r="E20" s="50"/>
      <c r="F20" s="64" t="s">
        <v>26</v>
      </c>
      <c r="G20" s="137">
        <f>SUBTOTAL(109,Table5[Estimated])</f>
        <v>0</v>
      </c>
      <c r="H20" s="137">
        <f>SUBTOTAL(109,Table5[Actual])</f>
        <v>0</v>
      </c>
    </row>
    <row r="21" spans="2:8" s="49" customFormat="1" ht="30" customHeight="1">
      <c r="B21" s="65"/>
      <c r="C21" s="91"/>
      <c r="D21" s="126"/>
      <c r="E21" s="50"/>
      <c r="F21" s="50"/>
      <c r="G21" s="92"/>
      <c r="H21" s="92"/>
    </row>
    <row r="22" spans="2:8" s="49" customFormat="1" ht="18.75" customHeight="1">
      <c r="B22" s="147" t="str">
        <f>UPPER(Fræðsluáætlun!P35)</f>
        <v/>
      </c>
      <c r="C22" s="150" t="s">
        <v>31</v>
      </c>
      <c r="D22" s="150" t="s">
        <v>33</v>
      </c>
      <c r="F22" s="147" t="str">
        <f>UPPER(Fræðsluáætlun!P36)</f>
        <v/>
      </c>
      <c r="G22" s="149" t="s">
        <v>31</v>
      </c>
      <c r="H22" s="149" t="s">
        <v>33</v>
      </c>
    </row>
    <row r="23" spans="2:8" s="49" customFormat="1" ht="15" hidden="1">
      <c r="B23" s="66" t="s">
        <v>2</v>
      </c>
      <c r="C23" s="67" t="s">
        <v>3</v>
      </c>
      <c r="D23" s="67" t="s">
        <v>4</v>
      </c>
      <c r="E23" s="50"/>
      <c r="F23" s="66" t="s">
        <v>2</v>
      </c>
      <c r="G23" s="67" t="s">
        <v>3</v>
      </c>
      <c r="H23" s="67" t="s">
        <v>4</v>
      </c>
    </row>
    <row r="24" spans="2:8" s="49" customFormat="1" ht="15">
      <c r="B24" s="61" t="s">
        <v>14</v>
      </c>
      <c r="C24" s="119"/>
      <c r="D24" s="119"/>
      <c r="E24" s="50"/>
      <c r="F24" s="61" t="s">
        <v>14</v>
      </c>
      <c r="G24" s="119"/>
      <c r="H24" s="119"/>
    </row>
    <row r="25" spans="2:8" s="49" customFormat="1" ht="15">
      <c r="B25" s="62" t="s">
        <v>24</v>
      </c>
      <c r="C25" s="121"/>
      <c r="D25" s="121"/>
      <c r="E25" s="50"/>
      <c r="F25" s="62" t="s">
        <v>24</v>
      </c>
      <c r="G25" s="121"/>
      <c r="H25" s="121"/>
    </row>
    <row r="26" spans="2:8" s="49" customFormat="1" ht="15">
      <c r="B26" s="61" t="s">
        <v>25</v>
      </c>
      <c r="C26" s="119"/>
      <c r="D26" s="119"/>
      <c r="E26" s="50"/>
      <c r="F26" s="61" t="s">
        <v>25</v>
      </c>
      <c r="G26" s="119"/>
      <c r="H26" s="119"/>
    </row>
    <row r="27" spans="2:8" s="49" customFormat="1" ht="15">
      <c r="B27" s="62" t="s">
        <v>23</v>
      </c>
      <c r="C27" s="121"/>
      <c r="D27" s="121"/>
      <c r="E27" s="50"/>
      <c r="F27" s="62" t="s">
        <v>23</v>
      </c>
      <c r="G27" s="121"/>
      <c r="H27" s="121"/>
    </row>
    <row r="28" spans="2:8" s="49" customFormat="1" ht="15">
      <c r="B28" s="165"/>
      <c r="C28" s="123"/>
      <c r="D28" s="123"/>
      <c r="E28" s="50"/>
      <c r="F28" s="165"/>
      <c r="G28" s="123"/>
      <c r="H28" s="123"/>
    </row>
    <row r="29" spans="2:8" s="49" customFormat="1" ht="15">
      <c r="B29" s="64" t="s">
        <v>26</v>
      </c>
      <c r="C29" s="137">
        <f>SUBTOTAL(109,Table2[Estimated])</f>
        <v>0</v>
      </c>
      <c r="D29" s="137">
        <f>SUBTOTAL(109,Table2[Actual])</f>
        <v>0</v>
      </c>
      <c r="E29" s="50"/>
      <c r="F29" s="64" t="s">
        <v>26</v>
      </c>
      <c r="G29" s="137">
        <f>SUBTOTAL(109,Table6[Estimated])</f>
        <v>0</v>
      </c>
      <c r="H29" s="137">
        <f>SUBTOTAL(109,Table6[Actual])</f>
        <v>0</v>
      </c>
    </row>
    <row r="30" spans="2:8" s="49" customFormat="1" ht="30" customHeight="1">
      <c r="B30" s="65"/>
      <c r="C30" s="65"/>
      <c r="D30" s="65"/>
      <c r="E30" s="50"/>
      <c r="F30" s="50"/>
      <c r="G30" s="50"/>
      <c r="H30" s="50"/>
    </row>
    <row r="31" spans="2:8" s="49" customFormat="1" ht="18.75" customHeight="1">
      <c r="B31" s="147" t="str">
        <f>UPPER(Fræðsluáætlun!P37)</f>
        <v/>
      </c>
      <c r="C31" s="150" t="s">
        <v>31</v>
      </c>
      <c r="D31" s="150" t="s">
        <v>33</v>
      </c>
      <c r="F31" s="147" t="str">
        <f>UPPER(Fræðsluáætlun!P38)</f>
        <v/>
      </c>
      <c r="G31" s="149" t="s">
        <v>31</v>
      </c>
      <c r="H31" s="149" t="s">
        <v>33</v>
      </c>
    </row>
    <row r="32" spans="2:8" s="49" customFormat="1" ht="15" hidden="1">
      <c r="B32" s="66" t="s">
        <v>2</v>
      </c>
      <c r="C32" s="68" t="s">
        <v>3</v>
      </c>
      <c r="D32" s="68" t="s">
        <v>4</v>
      </c>
      <c r="E32" s="50"/>
      <c r="F32" s="66" t="s">
        <v>2</v>
      </c>
      <c r="G32" s="68" t="s">
        <v>3</v>
      </c>
      <c r="H32" s="68" t="s">
        <v>4</v>
      </c>
    </row>
    <row r="33" spans="2:8" s="49" customFormat="1" ht="15">
      <c r="B33" s="61" t="s">
        <v>14</v>
      </c>
      <c r="C33" s="159"/>
      <c r="D33" s="119"/>
      <c r="E33" s="50"/>
      <c r="F33" s="61" t="s">
        <v>14</v>
      </c>
      <c r="G33" s="119"/>
      <c r="H33" s="119"/>
    </row>
    <row r="34" spans="2:8" s="49" customFormat="1" ht="15">
      <c r="B34" s="62" t="s">
        <v>24</v>
      </c>
      <c r="C34" s="160"/>
      <c r="D34" s="121"/>
      <c r="F34" s="62" t="s">
        <v>24</v>
      </c>
      <c r="G34" s="121"/>
      <c r="H34" s="121"/>
    </row>
    <row r="35" spans="2:8" s="49" customFormat="1" ht="15">
      <c r="B35" s="165" t="s">
        <v>25</v>
      </c>
      <c r="C35" s="161"/>
      <c r="D35" s="123"/>
      <c r="F35" s="165" t="s">
        <v>25</v>
      </c>
      <c r="G35" s="123"/>
      <c r="H35" s="123"/>
    </row>
    <row r="36" spans="2:8" s="49" customFormat="1" ht="15">
      <c r="B36" s="64" t="s">
        <v>26</v>
      </c>
      <c r="C36" s="137">
        <f>SUBTOTAL(109,Table3[Estimated])</f>
        <v>0</v>
      </c>
      <c r="D36" s="137">
        <f>SUBTOTAL(109,Table3[Actual])</f>
        <v>0</v>
      </c>
      <c r="F36" s="64" t="s">
        <v>26</v>
      </c>
      <c r="G36" s="137">
        <f>SUBTOTAL(109,Table7[Estimated])</f>
        <v>0</v>
      </c>
      <c r="H36" s="137">
        <f>SUBTOTAL(109,Table7[Actual])</f>
        <v>0</v>
      </c>
    </row>
    <row r="37" spans="2:8" s="49" customFormat="1" ht="30" customHeight="1">
      <c r="B37" s="65"/>
      <c r="C37" s="65"/>
      <c r="D37" s="65"/>
    </row>
    <row r="38" spans="2:8" s="49" customFormat="1" ht="18.75" customHeight="1">
      <c r="B38" s="147" t="str">
        <f>UPPER(Fræðsluáætlun!P39)</f>
        <v/>
      </c>
      <c r="C38" s="150" t="s">
        <v>31</v>
      </c>
      <c r="D38" s="150" t="s">
        <v>33</v>
      </c>
      <c r="F38" s="147" t="str">
        <f>UPPER(Fræðsluáætlun!P44)</f>
        <v/>
      </c>
      <c r="G38" s="148" t="s">
        <v>31</v>
      </c>
      <c r="H38" s="149" t="s">
        <v>33</v>
      </c>
    </row>
    <row r="39" spans="2:8" s="49" customFormat="1" ht="15" hidden="1">
      <c r="B39" s="66" t="s">
        <v>2</v>
      </c>
      <c r="C39" s="68" t="s">
        <v>3</v>
      </c>
      <c r="D39" s="68" t="s">
        <v>4</v>
      </c>
      <c r="F39" s="51" t="s">
        <v>2</v>
      </c>
      <c r="G39" s="52" t="s">
        <v>3</v>
      </c>
      <c r="H39" s="52" t="s">
        <v>4</v>
      </c>
    </row>
    <row r="40" spans="2:8" s="49" customFormat="1" ht="15">
      <c r="B40" s="61" t="s">
        <v>14</v>
      </c>
      <c r="C40" s="119"/>
      <c r="D40" s="119"/>
      <c r="F40" s="61" t="s">
        <v>14</v>
      </c>
      <c r="G40" s="162"/>
      <c r="H40" s="162"/>
    </row>
    <row r="41" spans="2:8" s="49" customFormat="1" ht="15">
      <c r="B41" s="62" t="s">
        <v>24</v>
      </c>
      <c r="C41" s="121"/>
      <c r="D41" s="121"/>
      <c r="F41" s="62" t="s">
        <v>24</v>
      </c>
      <c r="G41" s="163"/>
      <c r="H41" s="163"/>
    </row>
    <row r="42" spans="2:8" s="49" customFormat="1" ht="15">
      <c r="B42" s="61" t="s">
        <v>25</v>
      </c>
      <c r="C42" s="119"/>
      <c r="D42" s="119"/>
      <c r="F42" s="61" t="s">
        <v>25</v>
      </c>
      <c r="G42" s="162"/>
      <c r="H42" s="162"/>
    </row>
    <row r="43" spans="2:8" s="49" customFormat="1" ht="15">
      <c r="B43" s="63"/>
      <c r="C43" s="122"/>
      <c r="D43" s="122"/>
      <c r="F43" s="63" t="s">
        <v>23</v>
      </c>
      <c r="G43" s="164"/>
      <c r="H43" s="164"/>
    </row>
    <row r="44" spans="2:8" s="49" customFormat="1" ht="15">
      <c r="B44" s="64" t="s">
        <v>26</v>
      </c>
      <c r="C44" s="137">
        <f>SUBTOTAL(109,Table4[Estimated])</f>
        <v>0</v>
      </c>
      <c r="D44" s="137">
        <f>SUBTOTAL(109,Table4[Actual])</f>
        <v>0</v>
      </c>
      <c r="F44" s="64" t="s">
        <v>26</v>
      </c>
      <c r="G44" s="137">
        <f>SUBTOTAL(109,Table19[Estimated])</f>
        <v>0</v>
      </c>
      <c r="H44" s="137">
        <f>SUBTOTAL(109,Table19[Actual])</f>
        <v>0</v>
      </c>
    </row>
    <row r="45" spans="2:8" s="49" customFormat="1" ht="30" customHeight="1">
      <c r="C45" s="93"/>
      <c r="D45" s="93"/>
    </row>
    <row r="46" spans="2:8" s="49" customFormat="1" ht="18.75" customHeight="1">
      <c r="B46" s="147" t="str">
        <f>UPPER(Fræðsluáætlun!P42)</f>
        <v/>
      </c>
      <c r="C46" s="150" t="s">
        <v>31</v>
      </c>
      <c r="D46" s="150" t="s">
        <v>33</v>
      </c>
      <c r="F46" s="147" t="str">
        <f>UPPER(Fræðsluáætlun!P41)</f>
        <v/>
      </c>
      <c r="G46" s="148" t="s">
        <v>31</v>
      </c>
      <c r="H46" s="149" t="s">
        <v>33</v>
      </c>
    </row>
    <row r="47" spans="2:8" s="49" customFormat="1" ht="15" hidden="1">
      <c r="B47" s="66" t="s">
        <v>2</v>
      </c>
      <c r="C47" s="68" t="s">
        <v>3</v>
      </c>
      <c r="D47" s="68" t="s">
        <v>4</v>
      </c>
      <c r="F47" s="51" t="s">
        <v>2</v>
      </c>
      <c r="G47" s="52" t="s">
        <v>3</v>
      </c>
      <c r="H47" s="52" t="s">
        <v>4</v>
      </c>
    </row>
    <row r="48" spans="2:8" s="49" customFormat="1" ht="15">
      <c r="B48" s="61" t="s">
        <v>14</v>
      </c>
      <c r="C48" s="119"/>
      <c r="D48" s="119"/>
      <c r="F48" s="61" t="s">
        <v>14</v>
      </c>
      <c r="G48" s="119"/>
      <c r="H48" s="119"/>
    </row>
    <row r="49" spans="2:8" s="49" customFormat="1" ht="15">
      <c r="B49" s="62" t="s">
        <v>24</v>
      </c>
      <c r="C49" s="121"/>
      <c r="D49" s="121"/>
      <c r="F49" s="62" t="s">
        <v>24</v>
      </c>
      <c r="G49" s="121"/>
      <c r="H49" s="121"/>
    </row>
    <row r="50" spans="2:8" s="49" customFormat="1" ht="15">
      <c r="B50" s="61" t="s">
        <v>25</v>
      </c>
      <c r="C50" s="119"/>
      <c r="D50" s="119"/>
      <c r="F50" s="61" t="s">
        <v>25</v>
      </c>
      <c r="G50" s="119"/>
      <c r="H50" s="119"/>
    </row>
    <row r="51" spans="2:8" s="49" customFormat="1" ht="15">
      <c r="B51" s="63"/>
      <c r="C51" s="122"/>
      <c r="D51" s="122"/>
      <c r="F51" s="63" t="s">
        <v>23</v>
      </c>
      <c r="G51" s="122"/>
      <c r="H51" s="122"/>
    </row>
    <row r="52" spans="2:8" s="49" customFormat="1" ht="15">
      <c r="B52" s="64" t="s">
        <v>5</v>
      </c>
      <c r="C52" s="137">
        <f>SUBTOTAL(109,Table410[Estimated])</f>
        <v>0</v>
      </c>
      <c r="D52" s="137">
        <f>SUBTOTAL(109,Table410[Actual])</f>
        <v>0</v>
      </c>
      <c r="F52" s="60" t="s">
        <v>5</v>
      </c>
      <c r="G52" s="120">
        <f>SUBTOTAL(109,Table1912[Estimated])</f>
        <v>0</v>
      </c>
      <c r="H52" s="120">
        <f>SUBTOTAL(109,Table1912[Actual])</f>
        <v>0</v>
      </c>
    </row>
    <row r="53" spans="2:8" ht="30" customHeight="1">
      <c r="B53" s="5"/>
      <c r="C53" s="5"/>
      <c r="D53" s="5"/>
    </row>
    <row r="54" spans="2:8" s="49" customFormat="1" ht="18.75" customHeight="1">
      <c r="B54" s="147" t="str">
        <f>UPPER(Fræðsluáætlun!P40)</f>
        <v/>
      </c>
      <c r="C54" s="150" t="s">
        <v>31</v>
      </c>
      <c r="D54" s="150" t="s">
        <v>33</v>
      </c>
      <c r="F54" s="147" t="str">
        <f>UPPER(Fræðsluáætlun!P67)</f>
        <v/>
      </c>
      <c r="G54" s="148" t="s">
        <v>31</v>
      </c>
      <c r="H54" s="149" t="s">
        <v>33</v>
      </c>
    </row>
    <row r="55" spans="2:8" s="49" customFormat="1" ht="15" hidden="1">
      <c r="B55" s="66" t="s">
        <v>2</v>
      </c>
      <c r="C55" s="68" t="s">
        <v>3</v>
      </c>
      <c r="D55" s="68" t="s">
        <v>4</v>
      </c>
      <c r="F55" s="51" t="s">
        <v>2</v>
      </c>
      <c r="G55" s="52" t="s">
        <v>3</v>
      </c>
      <c r="H55" s="52" t="s">
        <v>4</v>
      </c>
    </row>
    <row r="56" spans="2:8" s="49" customFormat="1" ht="15">
      <c r="B56" s="61" t="s">
        <v>14</v>
      </c>
      <c r="C56" s="119"/>
      <c r="D56" s="119"/>
      <c r="F56" s="61" t="s">
        <v>14</v>
      </c>
      <c r="G56" s="119"/>
      <c r="H56" s="119"/>
    </row>
    <row r="57" spans="2:8" s="49" customFormat="1" ht="15">
      <c r="B57" s="62" t="s">
        <v>24</v>
      </c>
      <c r="C57" s="121"/>
      <c r="D57" s="121"/>
      <c r="F57" s="62" t="s">
        <v>24</v>
      </c>
      <c r="G57" s="121"/>
      <c r="H57" s="121"/>
    </row>
    <row r="58" spans="2:8" s="49" customFormat="1" ht="15">
      <c r="B58" s="61" t="s">
        <v>25</v>
      </c>
      <c r="C58" s="119"/>
      <c r="D58" s="119"/>
      <c r="F58" s="61" t="s">
        <v>25</v>
      </c>
      <c r="G58" s="119"/>
      <c r="H58" s="119"/>
    </row>
    <row r="59" spans="2:8" s="49" customFormat="1" ht="15">
      <c r="B59" s="63"/>
      <c r="C59" s="122"/>
      <c r="D59" s="122"/>
      <c r="F59" s="63" t="s">
        <v>23</v>
      </c>
      <c r="G59" s="122"/>
      <c r="H59" s="122"/>
    </row>
    <row r="60" spans="2:8" s="49" customFormat="1" ht="15">
      <c r="B60" s="64" t="s">
        <v>26</v>
      </c>
      <c r="C60" s="137">
        <f>SUBTOTAL(109,Table41015[Estimated])</f>
        <v>0</v>
      </c>
      <c r="D60" s="137">
        <f>SUBTOTAL(109,Table41015[Actual])</f>
        <v>0</v>
      </c>
      <c r="F60" s="64" t="s">
        <v>26</v>
      </c>
      <c r="G60" s="137">
        <f>SUBTOTAL(109,Table191216[Estimated])</f>
        <v>0</v>
      </c>
      <c r="H60" s="137">
        <f>SUBTOTAL(109,Table191216[Actual])</f>
        <v>0</v>
      </c>
    </row>
  </sheetData>
  <mergeCells count="4">
    <mergeCell ref="B1:H1"/>
    <mergeCell ref="B7:F7"/>
    <mergeCell ref="G7:H7"/>
    <mergeCell ref="B2:H6"/>
  </mergeCells>
  <phoneticPr fontId="9" type="noConversion"/>
  <conditionalFormatting sqref="H12">
    <cfRule type="dataBar" priority="1">
      <dataBar>
        <cfvo type="num" val="0"/>
        <cfvo type="num" val="$G$12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orientation="landscape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$G$12</xm:f>
              </x14:cfvo>
            </x14:dataBar>
          </x14:cfRule>
          <xm:sqref>H12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G43"/>
  <sheetViews>
    <sheetView showGridLines="0" topLeftCell="A10" zoomScaleNormal="100" zoomScaleSheetLayoutView="75" workbookViewId="0">
      <selection activeCell="G14" sqref="G14"/>
    </sheetView>
  </sheetViews>
  <sheetFormatPr defaultColWidth="9" defaultRowHeight="12.75"/>
  <cols>
    <col min="1" max="1" width="3.25" style="1" customWidth="1"/>
    <col min="2" max="3" width="25.625" style="1" customWidth="1"/>
    <col min="4" max="4" width="50.625" style="1" customWidth="1"/>
    <col min="5" max="5" width="18.625" style="4" customWidth="1"/>
    <col min="6" max="6" width="20.625" style="1" customWidth="1"/>
    <col min="7" max="7" width="21.75" style="1" customWidth="1"/>
    <col min="8" max="16384" width="9" style="1"/>
  </cols>
  <sheetData>
    <row r="1" spans="1:7" s="17" customFormat="1" ht="15" customHeight="1">
      <c r="A1" s="10"/>
      <c r="B1" s="234"/>
      <c r="C1" s="234"/>
      <c r="D1" s="234"/>
      <c r="E1" s="234"/>
      <c r="F1" s="234"/>
      <c r="G1" s="234"/>
    </row>
    <row r="2" spans="1:7" s="17" customFormat="1" ht="18" customHeight="1">
      <c r="A2" s="10"/>
      <c r="B2" s="244" t="s">
        <v>40</v>
      </c>
      <c r="C2" s="244"/>
      <c r="D2" s="244"/>
      <c r="E2" s="244"/>
      <c r="F2" s="244"/>
      <c r="G2" s="244"/>
    </row>
    <row r="3" spans="1:7" s="17" customFormat="1" ht="18" customHeight="1">
      <c r="A3" s="10"/>
      <c r="B3" s="244"/>
      <c r="C3" s="244"/>
      <c r="D3" s="244"/>
      <c r="E3" s="244"/>
      <c r="F3" s="244"/>
      <c r="G3" s="244"/>
    </row>
    <row r="4" spans="1:7" s="17" customFormat="1" ht="18" customHeight="1">
      <c r="A4" s="10"/>
      <c r="B4" s="244"/>
      <c r="C4" s="244"/>
      <c r="D4" s="244"/>
      <c r="E4" s="244"/>
      <c r="F4" s="244"/>
      <c r="G4" s="244"/>
    </row>
    <row r="5" spans="1:7" s="17" customFormat="1" ht="18" customHeight="1">
      <c r="A5" s="10"/>
      <c r="B5" s="244"/>
      <c r="C5" s="244"/>
      <c r="D5" s="244"/>
      <c r="E5" s="244"/>
      <c r="F5" s="244"/>
      <c r="G5" s="244"/>
    </row>
    <row r="6" spans="1:7" s="17" customFormat="1" ht="33" customHeight="1">
      <c r="A6" s="10"/>
      <c r="B6" s="244"/>
      <c r="C6" s="244"/>
      <c r="D6" s="244"/>
      <c r="E6" s="244"/>
      <c r="F6" s="244"/>
      <c r="G6" s="244"/>
    </row>
    <row r="7" spans="1:7" s="17" customFormat="1" ht="12" customHeight="1">
      <c r="A7" s="10"/>
      <c r="B7" s="241"/>
      <c r="C7" s="241"/>
      <c r="D7" s="241"/>
      <c r="E7" s="241"/>
      <c r="F7" s="241"/>
      <c r="G7" s="241"/>
    </row>
    <row r="8" spans="1:7" ht="15.75">
      <c r="A8"/>
      <c r="B8"/>
      <c r="C8"/>
      <c r="D8"/>
      <c r="E8"/>
      <c r="F8"/>
      <c r="G8"/>
    </row>
    <row r="9" spans="1:7" ht="19.5" thickBot="1">
      <c r="A9" s="8"/>
      <c r="B9" s="55"/>
      <c r="C9" s="55"/>
      <c r="D9" s="70"/>
      <c r="E9" s="56"/>
      <c r="F9" s="69"/>
      <c r="G9" s="69" t="s">
        <v>30</v>
      </c>
    </row>
    <row r="10" spans="1:7" ht="15">
      <c r="B10" s="71" t="s">
        <v>26</v>
      </c>
      <c r="C10" s="60"/>
      <c r="D10" s="72"/>
      <c r="E10" s="73"/>
      <c r="F10" s="94"/>
      <c r="G10" s="166">
        <f>SUM(G19,G26,G33,G41)</f>
        <v>0</v>
      </c>
    </row>
    <row r="11" spans="1:7" ht="26.25" customHeight="1">
      <c r="B11" s="49"/>
      <c r="C11" s="49"/>
      <c r="D11" s="49"/>
      <c r="E11" s="49"/>
      <c r="F11" s="93"/>
      <c r="G11" s="93"/>
    </row>
    <row r="12" spans="1:7" s="6" customFormat="1" ht="18.75">
      <c r="A12" s="1"/>
      <c r="B12" s="74" t="s">
        <v>27</v>
      </c>
      <c r="C12" s="75"/>
      <c r="D12" s="75"/>
      <c r="E12" s="75"/>
      <c r="F12" s="75"/>
      <c r="G12" s="75"/>
    </row>
    <row r="13" spans="1:7" s="49" customFormat="1" ht="15">
      <c r="A13" s="58"/>
      <c r="B13" s="152" t="s">
        <v>21</v>
      </c>
      <c r="C13" s="152"/>
      <c r="D13" s="150"/>
      <c r="E13" s="153"/>
      <c r="F13" s="152" t="s">
        <v>38</v>
      </c>
      <c r="G13" s="152" t="s">
        <v>30</v>
      </c>
    </row>
    <row r="14" spans="1:7" ht="15">
      <c r="B14" s="95" t="s">
        <v>39</v>
      </c>
      <c r="C14" s="95"/>
      <c r="D14" s="96"/>
      <c r="E14" s="114"/>
      <c r="F14" s="167"/>
      <c r="G14" s="167"/>
    </row>
    <row r="15" spans="1:7" ht="15">
      <c r="B15" s="95"/>
      <c r="C15" s="95"/>
      <c r="D15" s="96"/>
      <c r="E15" s="114"/>
      <c r="F15" s="167"/>
      <c r="G15" s="167"/>
    </row>
    <row r="16" spans="1:7" ht="15">
      <c r="B16" s="92"/>
      <c r="C16" s="92"/>
      <c r="D16" s="97"/>
      <c r="E16" s="115"/>
      <c r="F16" s="168"/>
      <c r="G16" s="168"/>
    </row>
    <row r="17" spans="1:7" ht="15">
      <c r="B17" s="92"/>
      <c r="C17" s="92"/>
      <c r="D17" s="97"/>
      <c r="E17" s="115"/>
      <c r="F17" s="168"/>
      <c r="G17" s="168"/>
    </row>
    <row r="18" spans="1:7" ht="15">
      <c r="B18" s="98"/>
      <c r="C18" s="98"/>
      <c r="D18" s="99"/>
      <c r="E18" s="116"/>
      <c r="F18" s="169"/>
      <c r="G18" s="169"/>
    </row>
    <row r="19" spans="1:7" ht="17.25">
      <c r="B19" s="100"/>
      <c r="C19" s="100"/>
      <c r="D19" s="100"/>
      <c r="E19" s="100"/>
      <c r="F19" s="120">
        <f>SUM(F14:F18)</f>
        <v>0</v>
      </c>
      <c r="G19" s="120">
        <f>SUM(G14:G18)</f>
        <v>0</v>
      </c>
    </row>
    <row r="20" spans="1:7" ht="15">
      <c r="B20" s="243"/>
      <c r="C20" s="243"/>
      <c r="D20" s="243"/>
      <c r="E20" s="243"/>
      <c r="F20" s="243"/>
      <c r="G20" s="243"/>
    </row>
    <row r="21" spans="1:7" s="6" customFormat="1" ht="18.75">
      <c r="A21" s="1"/>
      <c r="B21" s="101" t="s">
        <v>28</v>
      </c>
      <c r="C21" s="102"/>
      <c r="D21" s="102"/>
      <c r="E21" s="102"/>
      <c r="F21" s="102"/>
      <c r="G21" s="102"/>
    </row>
    <row r="22" spans="1:7" s="49" customFormat="1" ht="15">
      <c r="A22" s="58"/>
      <c r="B22" s="154" t="s">
        <v>21</v>
      </c>
      <c r="C22" s="154"/>
      <c r="D22" s="154"/>
      <c r="E22" s="155"/>
      <c r="F22" s="154" t="s">
        <v>38</v>
      </c>
      <c r="G22" s="154" t="s">
        <v>30</v>
      </c>
    </row>
    <row r="23" spans="1:7" ht="15">
      <c r="B23" s="103"/>
      <c r="C23" s="103"/>
      <c r="D23" s="104"/>
      <c r="E23" s="105"/>
      <c r="F23" s="167"/>
      <c r="G23" s="167"/>
    </row>
    <row r="24" spans="1:7" ht="15">
      <c r="B24" s="106"/>
      <c r="C24" s="106"/>
      <c r="D24" s="107"/>
      <c r="E24" s="108"/>
      <c r="F24" s="168"/>
      <c r="G24" s="168"/>
    </row>
    <row r="25" spans="1:7" ht="15">
      <c r="B25" s="109"/>
      <c r="C25" s="109"/>
      <c r="D25" s="110"/>
      <c r="E25" s="111"/>
      <c r="F25" s="169"/>
      <c r="G25" s="169"/>
    </row>
    <row r="26" spans="1:7" ht="17.25">
      <c r="B26" s="100"/>
      <c r="C26" s="100"/>
      <c r="D26" s="100"/>
      <c r="E26" s="100"/>
      <c r="F26" s="120">
        <f>SUM(F23:F25)</f>
        <v>0</v>
      </c>
      <c r="G26" s="120">
        <f>SUM(G23:G25)</f>
        <v>0</v>
      </c>
    </row>
    <row r="27" spans="1:7" ht="15">
      <c r="B27" s="243"/>
      <c r="C27" s="243"/>
      <c r="D27" s="243"/>
      <c r="E27" s="243"/>
      <c r="F27" s="243"/>
      <c r="G27" s="243"/>
    </row>
    <row r="28" spans="1:7" s="6" customFormat="1" ht="18.75">
      <c r="A28" s="1"/>
      <c r="B28" s="101" t="s">
        <v>45</v>
      </c>
      <c r="C28" s="102"/>
      <c r="D28" s="102"/>
      <c r="E28" s="102"/>
      <c r="F28" s="102"/>
      <c r="G28" s="102"/>
    </row>
    <row r="29" spans="1:7" s="49" customFormat="1" ht="15">
      <c r="A29" s="58"/>
      <c r="B29" s="154" t="s">
        <v>21</v>
      </c>
      <c r="C29" s="154"/>
      <c r="D29" s="154"/>
      <c r="E29" s="155"/>
      <c r="F29" s="154" t="s">
        <v>38</v>
      </c>
      <c r="G29" s="154" t="s">
        <v>30</v>
      </c>
    </row>
    <row r="30" spans="1:7" ht="15">
      <c r="B30" s="103"/>
      <c r="C30" s="103"/>
      <c r="D30" s="96"/>
      <c r="E30" s="105"/>
      <c r="F30" s="167"/>
      <c r="G30" s="167"/>
    </row>
    <row r="31" spans="1:7" ht="15">
      <c r="B31" s="106"/>
      <c r="C31" s="106"/>
      <c r="D31" s="97"/>
      <c r="E31" s="108"/>
      <c r="F31" s="168"/>
      <c r="G31" s="168"/>
    </row>
    <row r="32" spans="1:7" ht="15">
      <c r="B32" s="109"/>
      <c r="C32" s="109"/>
      <c r="D32" s="99"/>
      <c r="E32" s="111"/>
      <c r="F32" s="169"/>
      <c r="G32" s="169"/>
    </row>
    <row r="33" spans="1:7" ht="17.25">
      <c r="B33" s="100"/>
      <c r="C33" s="100"/>
      <c r="D33" s="100"/>
      <c r="E33" s="100"/>
      <c r="F33" s="120">
        <f>SUM(F30:F32)</f>
        <v>0</v>
      </c>
      <c r="G33" s="120">
        <f>SUM(G30:G32)</f>
        <v>0</v>
      </c>
    </row>
    <row r="34" spans="1:7" ht="15">
      <c r="B34" s="243"/>
      <c r="C34" s="243"/>
      <c r="D34" s="243"/>
      <c r="E34" s="243"/>
      <c r="F34" s="243"/>
      <c r="G34" s="243"/>
    </row>
    <row r="35" spans="1:7" s="6" customFormat="1" ht="18.75">
      <c r="A35" s="1"/>
      <c r="B35" s="74" t="s">
        <v>29</v>
      </c>
      <c r="C35" s="77"/>
      <c r="D35" s="77"/>
      <c r="E35" s="77"/>
      <c r="F35" s="77"/>
      <c r="G35" s="77"/>
    </row>
    <row r="36" spans="1:7" s="49" customFormat="1" ht="15">
      <c r="A36" s="58"/>
      <c r="B36" s="152"/>
      <c r="C36" s="152"/>
      <c r="D36" s="150"/>
      <c r="E36" s="153"/>
      <c r="F36" s="152" t="s">
        <v>38</v>
      </c>
      <c r="G36" s="152" t="s">
        <v>30</v>
      </c>
    </row>
    <row r="37" spans="1:7" ht="15">
      <c r="B37" s="78"/>
      <c r="C37" s="78"/>
      <c r="D37" s="82"/>
      <c r="E37" s="79"/>
      <c r="F37" s="167"/>
      <c r="G37" s="167"/>
    </row>
    <row r="38" spans="1:7" ht="15">
      <c r="B38" s="80"/>
      <c r="C38" s="80"/>
      <c r="D38" s="83"/>
      <c r="E38" s="81"/>
      <c r="F38" s="168"/>
      <c r="G38" s="168"/>
    </row>
    <row r="39" spans="1:7" ht="15">
      <c r="B39" s="78"/>
      <c r="C39" s="78"/>
      <c r="D39" s="82"/>
      <c r="E39" s="79"/>
      <c r="F39" s="167"/>
      <c r="G39" s="167"/>
    </row>
    <row r="40" spans="1:7" ht="15">
      <c r="B40" s="84"/>
      <c r="C40" s="84"/>
      <c r="D40" s="85"/>
      <c r="E40" s="86"/>
      <c r="F40" s="170"/>
      <c r="G40" s="170"/>
    </row>
    <row r="41" spans="1:7" ht="17.25">
      <c r="B41" s="76"/>
      <c r="C41" s="76"/>
      <c r="D41" s="76"/>
      <c r="E41" s="76"/>
      <c r="F41" s="120">
        <f>SUM(F37:F40)</f>
        <v>0</v>
      </c>
      <c r="G41" s="120">
        <f>SUM(G37:G40)</f>
        <v>0</v>
      </c>
    </row>
    <row r="42" spans="1:7">
      <c r="B42" s="32"/>
      <c r="C42" s="32"/>
      <c r="D42" s="32"/>
      <c r="E42" s="3"/>
      <c r="F42" s="112"/>
      <c r="G42" s="112"/>
    </row>
    <row r="43" spans="1:7">
      <c r="F43" s="113"/>
      <c r="G43" s="113"/>
    </row>
  </sheetData>
  <mergeCells count="7">
    <mergeCell ref="B20:G20"/>
    <mergeCell ref="B27:G27"/>
    <mergeCell ref="B34:G34"/>
    <mergeCell ref="B1:G1"/>
    <mergeCell ref="B7:E7"/>
    <mergeCell ref="F7:G7"/>
    <mergeCell ref="B2:G6"/>
  </mergeCells>
  <phoneticPr fontId="9" type="noConversion"/>
  <conditionalFormatting sqref="G10">
    <cfRule type="dataBar" priority="3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scale="99" orientation="landscape"/>
  <headerFooter alignWithMargin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"/>
  <sheetViews>
    <sheetView showGridLines="0" topLeftCell="A7" zoomScaleNormal="100" workbookViewId="0">
      <selection activeCell="M24" sqref="M24"/>
    </sheetView>
  </sheetViews>
  <sheetFormatPr defaultColWidth="9" defaultRowHeight="12.75"/>
  <cols>
    <col min="1" max="1" width="3.25" style="1" customWidth="1"/>
    <col min="2" max="2" width="16.625" style="1" customWidth="1"/>
    <col min="3" max="3" width="16.125" style="1" customWidth="1"/>
    <col min="4" max="10" width="11.5" style="1" customWidth="1"/>
    <col min="11" max="11" width="7.25" style="1" customWidth="1"/>
    <col min="12" max="12" width="23.75" style="1" customWidth="1"/>
    <col min="13" max="13" width="18.625" style="1" customWidth="1"/>
    <col min="14" max="16384" width="9" style="1"/>
  </cols>
  <sheetData>
    <row r="1" spans="1:13" s="17" customFormat="1" ht="15" customHeight="1">
      <c r="A1" s="10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7" customFormat="1" ht="18" customHeight="1">
      <c r="A2" s="10"/>
      <c r="B2" s="244" t="s">
        <v>26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17" customFormat="1" ht="18" customHeight="1">
      <c r="A3" s="10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s="17" customFormat="1" ht="18" customHeight="1">
      <c r="A4" s="10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s="17" customFormat="1" ht="18" customHeight="1">
      <c r="A5" s="10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s="17" customFormat="1" ht="33" customHeight="1">
      <c r="A6" s="10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7" spans="1:13" s="17" customFormat="1" ht="12" customHeight="1">
      <c r="A7" s="10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6"/>
      <c r="M7" s="246"/>
    </row>
    <row r="8" spans="1:13" ht="9.9499999999999993" customHeight="1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9.7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8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 t="s">
        <v>47</v>
      </c>
      <c r="M10" s="151" t="s">
        <v>48</v>
      </c>
    </row>
    <row r="11" spans="1:13" ht="18" customHeight="1">
      <c r="A11" s="2"/>
      <c r="B11" s="87" t="s">
        <v>35</v>
      </c>
      <c r="C11" s="88"/>
      <c r="D11" s="88"/>
      <c r="E11" s="88"/>
      <c r="F11" s="88"/>
      <c r="G11" s="88"/>
      <c r="H11" s="88"/>
      <c r="I11" s="88"/>
      <c r="J11" s="88"/>
      <c r="K11" s="88"/>
      <c r="L11" s="124">
        <f>Styrkir!F10</f>
        <v>0</v>
      </c>
      <c r="M11" s="124">
        <f>Styrkir!G10</f>
        <v>0</v>
      </c>
    </row>
    <row r="12" spans="1:13" ht="18" customHeight="1">
      <c r="B12" s="89" t="s">
        <v>36</v>
      </c>
      <c r="C12" s="90"/>
      <c r="D12" s="90"/>
      <c r="E12" s="90"/>
      <c r="F12" s="90"/>
      <c r="G12" s="90"/>
      <c r="H12" s="90"/>
      <c r="I12" s="90"/>
      <c r="J12" s="90"/>
      <c r="K12" s="90"/>
      <c r="L12" s="125">
        <f>Fjárhagsáætlun!G12</f>
        <v>0</v>
      </c>
      <c r="M12" s="125">
        <f>Fjárhagsáætlun!H12</f>
        <v>0</v>
      </c>
    </row>
    <row r="13" spans="1:13" ht="18" customHeight="1">
      <c r="B13" s="60" t="s">
        <v>37</v>
      </c>
      <c r="C13" s="73"/>
      <c r="D13" s="73"/>
      <c r="E13" s="73"/>
      <c r="F13" s="73"/>
      <c r="G13" s="73"/>
      <c r="H13" s="73"/>
      <c r="I13" s="73"/>
      <c r="J13" s="73"/>
      <c r="K13" s="73"/>
      <c r="L13" s="120">
        <f>L11-L12</f>
        <v>0</v>
      </c>
      <c r="M13" s="120">
        <f>M11-M12</f>
        <v>0</v>
      </c>
    </row>
    <row r="14" spans="1:13" ht="18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</sheetData>
  <mergeCells count="4">
    <mergeCell ref="B1:M1"/>
    <mergeCell ref="B7:K7"/>
    <mergeCell ref="L7:M7"/>
    <mergeCell ref="B2:M6"/>
  </mergeCells>
  <phoneticPr fontId="9" type="noConversion"/>
  <pageMargins left="1" right="0.75" top="0.75" bottom="1" header="0.5" footer="0.5"/>
  <pageSetup orientation="landscape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3D99139FDD1E46951B9CDFB67692E5" ma:contentTypeVersion="12" ma:contentTypeDescription="Create a new document." ma:contentTypeScope="" ma:versionID="c68617e7d2e8abfddd531f0fff289dd2">
  <xsd:schema xmlns:xsd="http://www.w3.org/2001/XMLSchema" xmlns:xs="http://www.w3.org/2001/XMLSchema" xmlns:p="http://schemas.microsoft.com/office/2006/metadata/properties" xmlns:ns2="06d02351-7e1d-4724-8aeb-95bd7a9002d2" xmlns:ns3="504f62e9-ddba-4649-8104-4a0a1facdc5f" targetNamespace="http://schemas.microsoft.com/office/2006/metadata/properties" ma:root="true" ma:fieldsID="6c1c5119a8d621d571bccc3ea51e1dba" ns2:_="" ns3:_="">
    <xsd:import namespace="06d02351-7e1d-4724-8aeb-95bd7a9002d2"/>
    <xsd:import namespace="504f62e9-ddba-4649-8104-4a0a1facdc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02351-7e1d-4724-8aeb-95bd7a9002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f62e9-ddba-4649-8104-4a0a1facd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504f62e9-ddba-4649-8104-4a0a1facdc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EB7FE0-26E4-450D-B3C8-737CA7460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02351-7e1d-4724-8aeb-95bd7a9002d2"/>
    <ds:schemaRef ds:uri="504f62e9-ddba-4649-8104-4a0a1facd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98EF94-6E8C-402E-908B-74232332AFBF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504f62e9-ddba-4649-8104-4a0a1facdc5f"/>
  </ds:schemaRefs>
</ds:datastoreItem>
</file>

<file path=customXml/itemProps3.xml><?xml version="1.0" encoding="utf-8"?>
<ds:datastoreItem xmlns:ds="http://schemas.openxmlformats.org/officeDocument/2006/customXml" ds:itemID="{364BB879-B1C0-404C-AB33-621B0D1B0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TM44917183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Fræðsluáætlun</vt:lpstr>
      <vt:lpstr>Fjárhagsáætlun</vt:lpstr>
      <vt:lpstr>Styrkir</vt:lpstr>
      <vt:lpstr>Samtals</vt:lpstr>
      <vt:lpstr>Samtals!Print_Area</vt:lpstr>
      <vt:lpstr>Styrkir!Print_Area</vt:lpstr>
      <vt:lpstr>Fræðsluáætlun!StartDate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2019-11-26T05:41:00Z</dcterms:created>
  <dcterms:modified xsi:type="dcterms:W3CDTF">2021-05-05T13:55:36Z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0x010100D03D99139FDD1E46951B9CDFB67692E5</vt:lpwstr>
  </property>
</Properties>
</file>